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2120" windowHeight="8190"/>
  </bookViews>
  <sheets>
    <sheet name="Foglio1" sheetId="1" r:id="rId1"/>
    <sheet name="Foglio2" sheetId="2" state="hidden" r:id="rId2"/>
    <sheet name="Foglio3" sheetId="3" state="hidden" r:id="rId3"/>
  </sheets>
  <calcPr calcId="125725"/>
</workbook>
</file>

<file path=xl/calcChain.xml><?xml version="1.0" encoding="utf-8"?>
<calcChain xmlns="http://schemas.openxmlformats.org/spreadsheetml/2006/main">
  <c r="F267" i="1"/>
  <c r="G368"/>
  <c r="H444"/>
  <c r="I509"/>
  <c r="K446"/>
  <c r="I424"/>
  <c r="G424"/>
  <c r="K423"/>
  <c r="K422"/>
  <c r="K424"/>
  <c r="G366"/>
  <c r="G367"/>
  <c r="I327"/>
  <c r="G327"/>
  <c r="E327"/>
  <c r="E323"/>
  <c r="K367"/>
  <c r="I20"/>
  <c r="K20"/>
  <c r="I24"/>
  <c r="K24"/>
  <c r="I26"/>
  <c r="K26"/>
  <c r="I32"/>
  <c r="I35"/>
  <c r="I37"/>
  <c r="K32"/>
  <c r="K35"/>
  <c r="K37"/>
  <c r="P34"/>
  <c r="I50"/>
  <c r="K50"/>
  <c r="I56"/>
  <c r="K56"/>
  <c r="I58"/>
  <c r="K58"/>
  <c r="I66"/>
  <c r="K66"/>
  <c r="P71"/>
  <c r="I77"/>
  <c r="K77"/>
  <c r="M81"/>
  <c r="I88"/>
  <c r="H445"/>
  <c r="H446"/>
  <c r="K88"/>
  <c r="I95"/>
  <c r="K95"/>
  <c r="I101"/>
  <c r="K101"/>
  <c r="I102"/>
  <c r="K102"/>
  <c r="I108"/>
  <c r="K108"/>
  <c r="I122"/>
  <c r="G406"/>
  <c r="K122"/>
  <c r="I406"/>
  <c r="I129"/>
  <c r="G407"/>
  <c r="K129"/>
  <c r="I407"/>
  <c r="I130"/>
  <c r="K130"/>
  <c r="I136"/>
  <c r="K136"/>
  <c r="I141"/>
  <c r="K141"/>
  <c r="I142"/>
  <c r="K142"/>
  <c r="I147"/>
  <c r="G415"/>
  <c r="K147"/>
  <c r="I415"/>
  <c r="I152"/>
  <c r="G416"/>
  <c r="K152"/>
  <c r="I416"/>
  <c r="I153"/>
  <c r="K153"/>
  <c r="I154"/>
  <c r="K154"/>
  <c r="I156"/>
  <c r="K156"/>
  <c r="G243"/>
  <c r="I243"/>
  <c r="K243"/>
  <c r="F253"/>
  <c r="K253"/>
  <c r="F257"/>
  <c r="K257"/>
  <c r="G263"/>
  <c r="I263"/>
  <c r="K263"/>
  <c r="K267"/>
  <c r="F271"/>
  <c r="K271"/>
  <c r="G278"/>
  <c r="I278"/>
  <c r="K278"/>
  <c r="G284"/>
  <c r="I284"/>
  <c r="K284"/>
  <c r="K287"/>
  <c r="K288"/>
  <c r="E289"/>
  <c r="G289"/>
  <c r="I289"/>
  <c r="K289"/>
  <c r="I297"/>
  <c r="G301"/>
  <c r="I301"/>
  <c r="K301"/>
  <c r="F306"/>
  <c r="H306"/>
  <c r="G311"/>
  <c r="I311"/>
  <c r="K311"/>
  <c r="G319"/>
  <c r="I319"/>
  <c r="K319"/>
  <c r="E322"/>
  <c r="K322"/>
  <c r="K323"/>
  <c r="E324"/>
  <c r="K324"/>
  <c r="E325"/>
  <c r="K325"/>
  <c r="E326"/>
  <c r="K326"/>
  <c r="K327"/>
  <c r="E328"/>
  <c r="G328"/>
  <c r="I328"/>
  <c r="K328"/>
  <c r="G342"/>
  <c r="I342"/>
  <c r="K342"/>
  <c r="G346"/>
  <c r="I346"/>
  <c r="K346"/>
  <c r="K349"/>
  <c r="K350"/>
  <c r="K351"/>
  <c r="E352"/>
  <c r="G352"/>
  <c r="I352"/>
  <c r="K352"/>
  <c r="G360"/>
  <c r="I360"/>
  <c r="K360"/>
  <c r="I366"/>
  <c r="K366"/>
  <c r="K368"/>
  <c r="G369"/>
  <c r="I369"/>
  <c r="K369"/>
  <c r="G379"/>
  <c r="I379"/>
  <c r="K379"/>
  <c r="G380"/>
  <c r="I380"/>
  <c r="K380"/>
  <c r="G381"/>
  <c r="I381"/>
  <c r="K381"/>
  <c r="G382"/>
  <c r="I382"/>
  <c r="K382"/>
  <c r="G383"/>
  <c r="I383"/>
  <c r="K383"/>
  <c r="G384"/>
  <c r="I384"/>
  <c r="K384"/>
  <c r="G385"/>
  <c r="I385"/>
  <c r="K385"/>
  <c r="G386"/>
  <c r="I386"/>
  <c r="K386"/>
  <c r="G387"/>
  <c r="I387"/>
  <c r="K387"/>
  <c r="M397"/>
  <c r="K416"/>
  <c r="I417"/>
  <c r="G417"/>
  <c r="K407"/>
  <c r="I408"/>
  <c r="G408"/>
  <c r="K406"/>
  <c r="K408"/>
  <c r="K415"/>
  <c r="K417"/>
</calcChain>
</file>

<file path=xl/sharedStrings.xml><?xml version="1.0" encoding="utf-8"?>
<sst xmlns="http://schemas.openxmlformats.org/spreadsheetml/2006/main" count="513" uniqueCount="430">
  <si>
    <t>gratuita e non retribuita ai sensi dell'art.2 dello Statuto sociale.</t>
  </si>
  <si>
    <r>
      <t xml:space="preserve">Le </t>
    </r>
    <r>
      <rPr>
        <b/>
        <i/>
        <sz val="8"/>
        <rFont val="Arial"/>
        <family val="2"/>
      </rPr>
      <t xml:space="preserve">variazioni delle rimanenze </t>
    </r>
    <r>
      <rPr>
        <b/>
        <sz val="8"/>
        <rFont val="Arial"/>
        <family val="2"/>
      </rPr>
      <t>sono il risultato della differenza tra le movimentazioni di acquisto dei nuovi prodotti</t>
    </r>
  </si>
  <si>
    <t>editoriali e musicali e quelle di cessione dei medesimi prodotti e di quelli in già giacenza dagli anni precedenti.</t>
  </si>
  <si>
    <r>
      <t xml:space="preserve"> </t>
    </r>
    <r>
      <rPr>
        <b/>
        <sz val="8"/>
        <rFont val="Arial"/>
        <family val="2"/>
      </rPr>
      <t>- la cooperativa è iscritta all'Albo delle Cooperative nella sezione a mutualità prevalente - categoria  Altre cooperati-</t>
    </r>
  </si>
  <si>
    <t xml:space="preserve">   ve, col il n.A138154;</t>
  </si>
  <si>
    <t>raccoglie solo le passività per imposte certe e determinate. Non vi è alcun debito di durata superiore ai cinque anni.</t>
  </si>
  <si>
    <t>In riferimento alla media ponderata ddi cui all'art. 2513 C.C, sulla base della precedente tabella, si attesta che detta</t>
  </si>
  <si>
    <r>
      <t xml:space="preserve">                      </t>
    </r>
    <r>
      <rPr>
        <b/>
        <sz val="8"/>
        <rFont val="Arial"/>
        <family val="2"/>
      </rPr>
      <t>(Morando Daniela)</t>
    </r>
  </si>
  <si>
    <t>Imposta di bollo assolta in modo virtuale  tramite la  Camera di Commercio di Roma autorizzata con</t>
  </si>
  <si>
    <t>prov. Prot. n. 204354/01 del Ministero delle Finanze - Dip. delle Entrate - Ufficio delle Entrate di Roma.</t>
  </si>
  <si>
    <r>
      <t xml:space="preserve">COOPERATIVA CULTURALE LABORATORIO 2001 - </t>
    </r>
    <r>
      <rPr>
        <b/>
        <sz val="10"/>
        <rFont val="Courier New"/>
        <family val="3"/>
      </rPr>
      <t>Società Cooperativa</t>
    </r>
  </si>
  <si>
    <t xml:space="preserve">sede:  00185 Roma via dei Volsci n.56 </t>
  </si>
  <si>
    <t>CCIAA di Roma: R.E.A. n. 457295</t>
  </si>
  <si>
    <t>Registro delle Imprese e codice fiscale n.97003570583</t>
  </si>
  <si>
    <t>Partita IVA n. 02150561005</t>
  </si>
  <si>
    <t xml:space="preserve">
</t>
  </si>
  <si>
    <t>iscrizione Albo delle Cooperative n.A138154</t>
  </si>
  <si>
    <t xml:space="preserve">                       STATO PATRIMONIALE</t>
  </si>
  <si>
    <t>ATTIVO:</t>
  </si>
  <si>
    <t>A) Crediti verso soci per versamenti ancora dovuti</t>
  </si>
  <si>
    <t xml:space="preserve">             (di cui già richiamati</t>
  </si>
  <si>
    <t>)</t>
  </si>
  <si>
    <t>B) Immobilizzazioni</t>
  </si>
  <si>
    <t xml:space="preserve">I.    Immateriali    </t>
  </si>
  <si>
    <t xml:space="preserve"> - ammortamenti</t>
  </si>
  <si>
    <t xml:space="preserve"> - svalutazioni</t>
  </si>
  <si>
    <r>
      <t xml:space="preserve">            </t>
    </r>
    <r>
      <rPr>
        <b/>
        <sz val="8"/>
        <rFont val="Arial"/>
        <family val="2"/>
      </rPr>
      <t>totale imm. immateriali</t>
    </r>
  </si>
  <si>
    <t xml:space="preserve"> </t>
  </si>
  <si>
    <t>II.   Materiali</t>
  </si>
  <si>
    <r>
      <t xml:space="preserve">            </t>
    </r>
    <r>
      <rPr>
        <b/>
        <sz val="8"/>
        <rFont val="Arial"/>
        <family val="2"/>
      </rPr>
      <t>totale imm. materiali</t>
    </r>
  </si>
  <si>
    <t>III.  Finanziarie</t>
  </si>
  <si>
    <t xml:space="preserve">                       Totale B) immobilizzazioni</t>
  </si>
  <si>
    <t>C) Attivo circolante</t>
  </si>
  <si>
    <t xml:space="preserve">I.    Rimanenze    </t>
  </si>
  <si>
    <t>II.   Crediti</t>
  </si>
  <si>
    <t xml:space="preserve"> - entro esercizio successivo</t>
  </si>
  <si>
    <t xml:space="preserve"> - oltre  esercizio successivo</t>
  </si>
  <si>
    <t xml:space="preserve">           totale crediti</t>
  </si>
  <si>
    <t>III.  Attività finanziarie non costituenti immobilizzazioni</t>
  </si>
  <si>
    <t>IV.  Disponibilità liquide</t>
  </si>
  <si>
    <r>
      <t xml:space="preserve">                      </t>
    </r>
    <r>
      <rPr>
        <b/>
        <i/>
        <sz val="8"/>
        <rFont val="Lucida Sans Unicode"/>
      </rPr>
      <t xml:space="preserve"> </t>
    </r>
    <r>
      <rPr>
        <b/>
        <i/>
        <sz val="8"/>
        <rFont val="Arial"/>
        <family val="2"/>
      </rPr>
      <t>Totale C) attivo circolante</t>
    </r>
  </si>
  <si>
    <t>D) Ratei e risconti</t>
  </si>
  <si>
    <t>TOTALE ATTIVO</t>
  </si>
  <si>
    <t>PASSIVO:</t>
  </si>
  <si>
    <t>A) Patrimonio netto</t>
  </si>
  <si>
    <t>I.     Capitale sociale</t>
  </si>
  <si>
    <t>II.    Riserva da sovrapprezzo delle azioni</t>
  </si>
  <si>
    <t>III.   Riserva di rivalutazione</t>
  </si>
  <si>
    <t>IV.   Riserva legale</t>
  </si>
  <si>
    <t>V.    Riserva per azioni proprie in portafoglio</t>
  </si>
  <si>
    <t>VI.   Riserve Statutarie</t>
  </si>
  <si>
    <t>VII.  Altre riserve</t>
  </si>
  <si>
    <t>VIII. Utili (perdite) portati a nuovo</t>
  </si>
  <si>
    <t>IX.   Utile (perdita) dell'esercizio</t>
  </si>
  <si>
    <t xml:space="preserve">                         Totale A) patrimonio netto</t>
  </si>
  <si>
    <t>B) Fondi per rischi e oneri</t>
  </si>
  <si>
    <t>C) Trattamento fine rapporto di lavoro subordinato</t>
  </si>
  <si>
    <t>D) Debiti</t>
  </si>
  <si>
    <t xml:space="preserve">     - entro esercizio successivo</t>
  </si>
  <si>
    <t xml:space="preserve">     - oltre  esercizio successivo</t>
  </si>
  <si>
    <t xml:space="preserve">                        Totale D) debiti</t>
  </si>
  <si>
    <t>E) Ratei e risconti</t>
  </si>
  <si>
    <t>TOTALE PASSIVO</t>
  </si>
  <si>
    <t>CONTI D'ORDINE:</t>
  </si>
  <si>
    <t>1) Sistema improprio dei beni altrui presso di noi</t>
  </si>
  <si>
    <t>2) Sistema improprio degli impegni</t>
  </si>
  <si>
    <t>3) Sistema improprio dei rischi</t>
  </si>
  <si>
    <t>4) Raccordo tra norme civili e fiscali</t>
  </si>
  <si>
    <t>TOTALE CONTI D'ORDINE</t>
  </si>
  <si>
    <t xml:space="preserve">                                        CONTO ECONOMICO</t>
  </si>
  <si>
    <t>A) Valore della produzione:</t>
  </si>
  <si>
    <t>1) Ricavi delle vendite e delle prestazioni</t>
  </si>
  <si>
    <t>2) Variazione rimanenze prodotti in lavoraz., semilavorati e finiti</t>
  </si>
  <si>
    <t>3) Variazione dei lavori in corso su ordinazione</t>
  </si>
  <si>
    <t>4) Incrementi di immobilizzazioni per lavori interni</t>
  </si>
  <si>
    <t>5) Altri ricavi e proventi:</t>
  </si>
  <si>
    <t xml:space="preserve"> - vari</t>
  </si>
  <si>
    <t xml:space="preserve"> - contributi in conto esercizio</t>
  </si>
  <si>
    <t>Totale A) Valore della produzione</t>
  </si>
  <si>
    <t>B) Costi della produzione:</t>
  </si>
  <si>
    <t>6) Per materie prime, sussidiarie, di consumo e merci</t>
  </si>
  <si>
    <t>7) Per servizi</t>
  </si>
  <si>
    <t>8) Per godimento di beni di terzi</t>
  </si>
  <si>
    <t>9) Per il personale: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</si>
  <si>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</si>
  <si>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</si>
  <si>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</si>
  <si>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</si>
  <si>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</si>
  <si>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totale costi per il personale</t>
  </si>
  <si>
    <t>10) Ammortamenti e svalutazioni:</t>
  </si>
  <si>
    <t xml:space="preserve">         a) Ammortamento immobilizzazioni immateriali</t>
  </si>
  <si>
    <t xml:space="preserve">         b) Ammortamento immobilizzazioni materiali</t>
  </si>
  <si>
    <t xml:space="preserve">         c) Altre svalutazioni delle immobilizzazioni</t>
  </si>
  <si>
    <t xml:space="preserve">         d) Svalutazioni crediti compresi nell'attivo circolante</t>
  </si>
  <si>
    <t>e delle disponibilità liquide</t>
  </si>
  <si>
    <t>totale ammortamenti e svalutazioni</t>
  </si>
  <si>
    <t xml:space="preserve">11) Variazioni delle rimanenze di materie prime, sussidiarie, </t>
  </si>
  <si>
    <t xml:space="preserve">        di consumo e merci</t>
  </si>
  <si>
    <t>12) Accantonamenti per rischi</t>
  </si>
  <si>
    <t>13) Altri accantonamenti</t>
  </si>
  <si>
    <t>14) Oneri diversi di gestione</t>
  </si>
  <si>
    <t>Totale B) costi della produzione</t>
  </si>
  <si>
    <t>Differenza tra valore e costi di produzione (A-B)</t>
  </si>
  <si>
    <t>C) Proventi e oneri finanziari:</t>
  </si>
  <si>
    <t>15) Proventi da partecipazioni:</t>
  </si>
  <si>
    <r>
      <t xml:space="preserve">      </t>
    </r>
    <r>
      <rPr>
        <b/>
        <i/>
        <sz val="8"/>
        <rFont val="Arial"/>
        <family val="2"/>
      </rPr>
      <t>- da imprese contrallate</t>
    </r>
  </si>
  <si>
    <t xml:space="preserve">      - da imprese collegate</t>
  </si>
  <si>
    <t xml:space="preserve">      - altri</t>
  </si>
  <si>
    <t>totale proventi da partecipazioni</t>
  </si>
  <si>
    <t>16) Altri proventi finanziari:</t>
  </si>
  <si>
    <t xml:space="preserve">      a) da crediti iscritti nelle immobilizzazioni:</t>
  </si>
  <si>
    <t xml:space="preserve"> - da imprese controllate</t>
  </si>
  <si>
    <t xml:space="preserve"> - da imprese collegate</t>
  </si>
  <si>
    <t xml:space="preserve"> - da controllanti</t>
  </si>
  <si>
    <t xml:space="preserve"> - altri</t>
  </si>
  <si>
    <t xml:space="preserve">      b) da titoli iscritti nelle immobilizzazioni</t>
  </si>
  <si>
    <t xml:space="preserve">      c) da titoli iscritti nell'attivo circolante</t>
  </si>
  <si>
    <t xml:space="preserve">      d) proventi diversi dai precedenti:</t>
  </si>
  <si>
    <t xml:space="preserve"> - controllanti</t>
  </si>
  <si>
    <t>totale altri proventi finanziari</t>
  </si>
  <si>
    <t>17) Interessi e altri oneri finanziari:</t>
  </si>
  <si>
    <t xml:space="preserve"> - verso imprese controllate</t>
  </si>
  <si>
    <t xml:space="preserve"> - verso imprese collegate</t>
  </si>
  <si>
    <t xml:space="preserve"> - verso controllanti</t>
  </si>
  <si>
    <t>totale interessi e altri oneri finanziari</t>
  </si>
  <si>
    <t>Totale C) proventi e oneri finanziari (15+16-17)</t>
  </si>
  <si>
    <t>D) Rettifiche di valore di attività finanziarie:</t>
  </si>
  <si>
    <t>18) Rivalutazioni:</t>
  </si>
  <si>
    <t>a) di partecipazioni</t>
  </si>
  <si>
    <t>b) di immobilizzazioni finanziarie</t>
  </si>
  <si>
    <t>c) di titoli iscritti nell'attivo circolante</t>
  </si>
  <si>
    <t>totale rivalutazioni</t>
  </si>
  <si>
    <t>19) Svalutazioni:</t>
  </si>
  <si>
    <t>totale svalutazioni</t>
  </si>
  <si>
    <t>Totale D) rettifiche di valore attività finanziarie (18-19)</t>
  </si>
  <si>
    <t>E) Proventi e oneri straordinari:</t>
  </si>
  <si>
    <t>20) Proventi:</t>
  </si>
  <si>
    <t xml:space="preserve"> - plusvalenze da alienazioni</t>
  </si>
  <si>
    <t xml:space="preserve"> - varie</t>
  </si>
  <si>
    <t>totale proventi straordinari</t>
  </si>
  <si>
    <t>21) Oneri:</t>
  </si>
  <si>
    <t xml:space="preserve"> - minusvalenze da alienazioni</t>
  </si>
  <si>
    <t xml:space="preserve"> - imposte esercizi precedenti</t>
  </si>
  <si>
    <t>totale oneri straordinari</t>
  </si>
  <si>
    <t>Totale E) proventi e oneri straordinari (20-21)</t>
  </si>
  <si>
    <r>
      <t>Risultato prima delle imposte (A-B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C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D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E)</t>
    </r>
  </si>
  <si>
    <t>22) Imposte sul reddito dell'esercizio</t>
  </si>
  <si>
    <t>23) Utile (Perdita) dell'esercizio</t>
  </si>
  <si>
    <r>
      <t xml:space="preserve">                </t>
    </r>
    <r>
      <rPr>
        <b/>
        <u/>
        <sz val="10"/>
        <rFont val="Arial"/>
        <family val="2"/>
      </rPr>
      <t>NOTA INTEGRATIVA</t>
    </r>
  </si>
  <si>
    <t>Signori soci,</t>
  </si>
  <si>
    <t>conformemente a quanto previsto dagli articoli 2423 e seguenti del Codice Civile, applicando in particolare la forma ab-</t>
  </si>
  <si>
    <t xml:space="preserve">breviata  in  quanto sussistono  i  requisiti di cui all'art. 2435 bis, 1° comma del Codice Civile. </t>
  </si>
  <si>
    <t xml:space="preserve">La Nota integrativa, redetta ai sensi dell'art. 2427 del Codice Civile, contiene inoltre tutte le informazioni, anche ove </t>
  </si>
  <si>
    <t>non espressamente obbligatorie, da noi ritenute necessarie a fornire una corretta interpretazione del bilancio al fine</t>
  </si>
  <si>
    <t>di evidenziare gli aspetti salienti della situazione gestionale e la migliore comprensione del bilancio.</t>
  </si>
  <si>
    <t xml:space="preserve"> 1 - Attività svolta</t>
  </si>
  <si>
    <t>La cooperativa ha svolto  la propria attività nel settore della radiofonia, gestendo e conducendo, quale radio comu-</t>
  </si>
  <si>
    <t>nitaria, la testata radiofonica "Radio Onda Rossa"  e, a supporto di tale attività, ha svolto anche attività editoriale a cara-</t>
  </si>
  <si>
    <t>tere librario.</t>
  </si>
  <si>
    <t>2 - Criteri di formazione</t>
  </si>
  <si>
    <t xml:space="preserve">Ai fini della formazione del bilancio si sono opportunamenti integrate le disposizioni del Codice Civile, ai cui crite- </t>
  </si>
  <si>
    <t xml:space="preserve">ri ci si è attenuti nella valutazione delle voci del bilancio e nelle rettifiche di valore, con i principi contabili elaborati dal </t>
  </si>
  <si>
    <t>Consiglio Nazionale dei Dottori Commercialisti e da quello dei Ragionieri.</t>
  </si>
  <si>
    <t>Nessun onere finanziario è stato imputato nell'esercizio a valori iscritti nell'attivo dello  Stato  Patrimoniale.</t>
  </si>
  <si>
    <t>La società non ha operato  accantonamenti in conformità alle norme tributarie vigenti,  per usufruire dei vantaggi</t>
  </si>
  <si>
    <t>fiscali concessi.</t>
  </si>
  <si>
    <t>La società non ha effettuato rettifiche di valore nelle voci dello stato patrimoniale  e  del conto economico esclusi-</t>
  </si>
  <si>
    <t>vamente in applicazione di norme tributarie.</t>
  </si>
  <si>
    <t>nti dell'attivo e del passivo che ricadono sotto più voci dello schema.</t>
  </si>
  <si>
    <t>3 - Criteri di valutazione</t>
  </si>
  <si>
    <t>I criteri  di  valutazione sono  conformi  alle disposizioni  dell'art.2426  Codice Civile  e  determinati correttamente</t>
  </si>
  <si>
    <t>sulla base dei principi di redazione indicati dall'art.2423-bis.      Non si sono verificati casi eccezionali che abbiano reso</t>
  </si>
  <si>
    <t xml:space="preserve">necessario il ricorso a  deroghe di  cui  all'art.2423  comma 4  e  all'art.2423-bis comma 2.     </t>
  </si>
  <si>
    <t>lizzati per la formazione del bilancio del precedente esercizio, in particolare nelle valutazioni e nella continuità dei me-</t>
  </si>
  <si>
    <t>desimi principi.</t>
  </si>
  <si>
    <t>La  valutazione  delle  voci di bilancio  è stata  fatta ispirandosi a criteri generali di prudenza e competenza,   nella</t>
  </si>
  <si>
    <t xml:space="preserve"> prospettiva della continuazione dell'attività.</t>
  </si>
  <si>
    <t>gole poste o voci delle attività o passività, per evitare compensi tra perdite che dovevano essere riconosciute  e pro-</t>
  </si>
  <si>
    <t>profitti da non riconoscere in quanto non realizzati.</t>
  </si>
  <si>
    <t>In ottemperanza al principio di competenza,  l'effetto  delle operazioni e degli eventi è stato rilevato contabilmente</t>
  </si>
  <si>
    <t>vi movimenti di numerario (incassi e pagamenti).</t>
  </si>
  <si>
    <t>La continuità di applicazione dei criteri di valutazione nel tempo rappresenta elemento  necessario ai fini della co-</t>
  </si>
  <si>
    <t>mparabilità dei bilanci della società nei vari esercizi.</t>
  </si>
  <si>
    <r>
      <t xml:space="preserve">In particolare, i </t>
    </r>
    <r>
      <rPr>
        <b/>
        <i/>
        <sz val="8"/>
        <rFont val="Arial"/>
        <family val="2"/>
      </rPr>
      <t xml:space="preserve">criteri di valutazione adottati nella formazione del bilancio per l'attivo </t>
    </r>
    <r>
      <rPr>
        <b/>
        <sz val="8"/>
        <rFont val="Arial"/>
        <family val="2"/>
      </rPr>
      <t>sono stati i seguenti:</t>
    </r>
  </si>
  <si>
    <r>
      <t xml:space="preserve">Le  </t>
    </r>
    <r>
      <rPr>
        <b/>
        <i/>
        <sz val="8"/>
        <rFont val="Arial"/>
        <family val="2"/>
      </rPr>
      <t xml:space="preserve">immobilizzazioni  immateriali  </t>
    </r>
    <r>
      <rPr>
        <b/>
        <sz val="8"/>
        <rFont val="Arial"/>
        <family val="2"/>
      </rPr>
      <t>(voce B I)  sono  iscritte  all'attivo al prezzo  originario di acquisizione e, costi-</t>
    </r>
  </si>
  <si>
    <r>
      <t>Le</t>
    </r>
    <r>
      <rPr>
        <b/>
        <i/>
        <sz val="8"/>
        <rFont val="Arial"/>
        <family val="2"/>
      </rPr>
      <t xml:space="preserve"> immobilizzazioni materiali </t>
    </r>
    <r>
      <rPr>
        <b/>
        <sz val="8"/>
        <rFont val="Arial"/>
        <family val="2"/>
      </rPr>
      <t>(voce B II)  sono  iscritte  all'attivo al prezzo  di acquisto e sono rettificate dai corri-</t>
    </r>
  </si>
  <si>
    <t xml:space="preserve">spondenti fondi ammortamento.   Nel valore di iscrizione in bilancio si è tenuto conto degli oneri accessori e dei costi </t>
  </si>
  <si>
    <t xml:space="preserve">sostenuti per l'utilizzo dell'immobilizzazione, portando a riduzione del costo gli sconti commerciali e gli sconti cassa di </t>
  </si>
  <si>
    <t xml:space="preserve">ammontare rilevante.   Le quote di ammortamento, imputate al conto economico, sono state calcolate attesi l'utilizzo, </t>
  </si>
  <si>
    <t xml:space="preserve">la destinazione e la durata economica-tecnica dei cespiti, sulla base del criterio della residua possibilità di utilizzazione, </t>
  </si>
  <si>
    <t>criterio che abbiamo ritenuto ben rappresentato dalle seguenti aliquote, non modificate rispetto all'esercizio preceden-</t>
  </si>
  <si>
    <t>te e ridotte della metà (esclusi i beni di valore inferiore a €. 516,46) nell'esercizio di entrata in funzione del cespite:</t>
  </si>
  <si>
    <r>
      <t xml:space="preserve"> </t>
    </r>
    <r>
      <rPr>
        <b/>
        <sz val="8"/>
        <rFont val="Arial"/>
        <family val="2"/>
      </rPr>
      <t>- impianti (apparecchiature di studio e di trasmissione radioantenna)</t>
    </r>
  </si>
  <si>
    <t xml:space="preserve"> - altri beni (apparecchiature di studio, macchine elettroniche e per la telefonia)</t>
  </si>
  <si>
    <t xml:space="preserve"> - altri beni (apparecchiature di studio)</t>
  </si>
  <si>
    <t xml:space="preserve"> - impianti (climatizzazione studio)</t>
  </si>
  <si>
    <t xml:space="preserve"> - altri beni (apparecchiatura su studio, mobili e arredi, attrezzatura varia e minuta)</t>
  </si>
  <si>
    <t xml:space="preserve">Non sono state effettuate rivalutazioni discrezionali o volontarie e le valutazioni effettuate trovano il loro limite mas- </t>
  </si>
  <si>
    <t>simo nel valore d’uso, oggettivamente determinato, dell’immobilizzazione stessa.</t>
  </si>
  <si>
    <r>
      <t xml:space="preserve">Le </t>
    </r>
    <r>
      <rPr>
        <b/>
        <i/>
        <sz val="8"/>
        <rFont val="Arial"/>
        <family val="2"/>
      </rPr>
      <t xml:space="preserve">rimanenze </t>
    </r>
    <r>
      <rPr>
        <b/>
        <sz val="8"/>
        <rFont val="Arial"/>
        <family val="2"/>
      </rPr>
      <t xml:space="preserve">(voce C I) sono iscritte al costo di acquisto. In particolare la valutazione è avvenuta attribuendo ad </t>
    </r>
  </si>
  <si>
    <t xml:space="preserve">ogni unità il valore risultante dalla divisione del costo complessivo per la loro quantità. </t>
  </si>
  <si>
    <r>
      <t xml:space="preserve">I </t>
    </r>
    <r>
      <rPr>
        <b/>
        <i/>
        <sz val="8"/>
        <rFont val="Arial"/>
        <family val="2"/>
      </rPr>
      <t xml:space="preserve">crediti </t>
    </r>
    <r>
      <rPr>
        <b/>
        <sz val="8"/>
        <rFont val="Arial"/>
        <family val="2"/>
      </rPr>
      <t>(voce C II) sono iscritti per il loro presumibile valore di realizzo peraltro corrispondente al valore nominale.</t>
    </r>
  </si>
  <si>
    <r>
      <t xml:space="preserve">Le </t>
    </r>
    <r>
      <rPr>
        <b/>
        <i/>
        <sz val="8"/>
        <rFont val="Arial"/>
        <family val="2"/>
      </rPr>
      <t xml:space="preserve">disponibilità liquide </t>
    </r>
    <r>
      <rPr>
        <b/>
        <sz val="8"/>
        <rFont val="Arial"/>
        <family val="2"/>
      </rPr>
      <t xml:space="preserve">(voce C IV),  costituite  dai  valori  in cassa e  dal saldi attivi del conto corrente bancario e </t>
    </r>
  </si>
  <si>
    <t>del conto corrente postale, sono iscritte per il loro effettivo importo.  Non sono esistenti né fondi liquidi vincolati,</t>
  </si>
  <si>
    <t>né conti cassa o conti bancari attivi all'estero.</t>
  </si>
  <si>
    <r>
      <t xml:space="preserve">I </t>
    </r>
    <r>
      <rPr>
        <b/>
        <i/>
        <sz val="8"/>
        <rFont val="Arial"/>
        <family val="2"/>
      </rPr>
      <t xml:space="preserve">ratei e i risconti  attivi </t>
    </r>
    <r>
      <rPr>
        <b/>
        <sz val="8"/>
        <rFont val="Arial"/>
        <family val="2"/>
      </rPr>
      <t xml:space="preserve">(voce D) sono iscritti sulla base del principio di competenza temporale dei costi e dei pro- </t>
    </r>
  </si>
  <si>
    <t>venti comuni a più esercizi.</t>
  </si>
  <si>
    <r>
      <t>I criteri di</t>
    </r>
    <r>
      <rPr>
        <b/>
        <i/>
        <sz val="8"/>
        <rFont val="Arial"/>
        <family val="2"/>
      </rPr>
      <t xml:space="preserve"> valutazione adottati nella formazione del bilancio per il passivo </t>
    </r>
    <r>
      <rPr>
        <b/>
        <sz val="8"/>
        <rFont val="Arial"/>
        <family val="2"/>
      </rPr>
      <t>sono stati i seguenti:</t>
    </r>
  </si>
  <si>
    <r>
      <t xml:space="preserve">I </t>
    </r>
    <r>
      <rPr>
        <b/>
        <i/>
        <sz val="8"/>
        <rFont val="Arial"/>
        <family val="2"/>
      </rPr>
      <t>fondi rischi e oneri</t>
    </r>
    <r>
      <rPr>
        <b/>
        <sz val="8"/>
        <rFont val="Arial"/>
        <family val="2"/>
      </rPr>
      <t xml:space="preserve"> (voce B)  sono stanziati per coprire perdite o debiti di esistenza certa o probabile,  dei quali </t>
    </r>
  </si>
  <si>
    <t>tuttavia alla chiusura dell'esercizio non erano determinabili l'ammontare o la data di sopravvenienza.</t>
  </si>
  <si>
    <r>
      <t xml:space="preserve">I </t>
    </r>
    <r>
      <rPr>
        <b/>
        <i/>
        <sz val="8"/>
        <rFont val="Arial"/>
        <family val="2"/>
      </rPr>
      <t xml:space="preserve">debiti </t>
    </r>
    <r>
      <rPr>
        <b/>
        <sz val="8"/>
        <rFont val="Arial"/>
        <family val="2"/>
      </rPr>
      <t>(voce D) sono rilevati al loro valore nominale.</t>
    </r>
  </si>
  <si>
    <r>
      <t xml:space="preserve">I </t>
    </r>
    <r>
      <rPr>
        <b/>
        <i/>
        <sz val="8"/>
        <rFont val="Arial"/>
        <family val="2"/>
      </rPr>
      <t>ratei e i risconti passivi</t>
    </r>
    <r>
      <rPr>
        <b/>
        <sz val="8"/>
        <rFont val="Arial"/>
        <family val="2"/>
      </rPr>
      <t xml:space="preserve"> (voce E)  sono  iscritti sulla base del  principio di competenza temporale dei costi e dei </t>
    </r>
  </si>
  <si>
    <t>proventi comuni a più esercizi</t>
  </si>
  <si>
    <t>4 - Variazioni intervenute nelle voci dell'attivo e del passivo:</t>
  </si>
  <si>
    <t>Attività</t>
  </si>
  <si>
    <t xml:space="preserve">    B I - Immobilizzazioni immateriali</t>
  </si>
  <si>
    <t xml:space="preserve">          saldo al</t>
  </si>
  <si>
    <t xml:space="preserve">             saldo al</t>
  </si>
  <si>
    <t xml:space="preserve">          Variazioni</t>
  </si>
  <si>
    <t>Licenze e programmi software:</t>
  </si>
  <si>
    <t>Costi Adeguamento Statuto Sociale:</t>
  </si>
  <si>
    <t xml:space="preserve">    Costo storico</t>
  </si>
  <si>
    <r>
      <t xml:space="preserve">    </t>
    </r>
    <r>
      <rPr>
        <b/>
        <i/>
        <sz val="8"/>
        <rFont val="Arial"/>
        <family val="2"/>
      </rPr>
      <t>Ammortamenti anni precedenti</t>
    </r>
  </si>
  <si>
    <r>
      <t xml:space="preserve">    </t>
    </r>
    <r>
      <rPr>
        <b/>
        <i/>
        <sz val="8"/>
        <rFont val="Arial"/>
        <family val="2"/>
      </rPr>
      <t>Acquisizioni dell'esercizio</t>
    </r>
    <r>
      <rPr>
        <sz val="8"/>
        <rFont val="Arial"/>
        <family val="2"/>
      </rPr>
      <t xml:space="preserve">    </t>
    </r>
  </si>
  <si>
    <t xml:space="preserve">    Eliminazioni dell'esercizio</t>
  </si>
  <si>
    <t xml:space="preserve">    Ammortamenti dell'esercizio</t>
  </si>
  <si>
    <t>Le predette immobilizazioni immateriali sono ammortizzate in cinque anni.</t>
  </si>
  <si>
    <t>Ai sensi dell'articolo 10 Legge n.72/1983 si evidenzia che sulle immobilizzazioni immateriali iscritte nel bilancio del-</t>
  </si>
  <si>
    <t xml:space="preserve">    B II - Immobilizzazioni materiali</t>
  </si>
  <si>
    <t xml:space="preserve">             saldo al </t>
  </si>
  <si>
    <t>Impianti, macchinari e attrezzature:</t>
  </si>
  <si>
    <t>Macchine elettroniche ufficio, mobili e arredi:</t>
  </si>
  <si>
    <t xml:space="preserve">    Ammortamenti anni precedenti</t>
  </si>
  <si>
    <r>
      <t xml:space="preserve">    </t>
    </r>
    <r>
      <rPr>
        <b/>
        <i/>
        <sz val="8"/>
        <rFont val="Arial"/>
        <family val="2"/>
      </rPr>
      <t>Acquisizioni dell'esercizio</t>
    </r>
  </si>
  <si>
    <t xml:space="preserve">    Acquisizioni dell'esercizio</t>
  </si>
  <si>
    <r>
      <t xml:space="preserve">    </t>
    </r>
    <r>
      <rPr>
        <b/>
        <sz val="8"/>
        <rFont val="Arial"/>
        <family val="2"/>
      </rPr>
      <t>stica.</t>
    </r>
  </si>
  <si>
    <t xml:space="preserve">    C I  - Rimanenze</t>
  </si>
  <si>
    <t xml:space="preserve">         Variazioni</t>
  </si>
  <si>
    <t xml:space="preserve">           Le rimanenze, costituite da prodotti editoriali, sono venute a costituirsi per la prima volta nell'esercizio 2000</t>
  </si>
  <si>
    <t xml:space="preserve">    C II - Crediti</t>
  </si>
  <si>
    <r>
      <t xml:space="preserve">     </t>
    </r>
    <r>
      <rPr>
        <b/>
        <i/>
        <sz val="8"/>
        <rFont val="Arial"/>
        <family val="2"/>
      </rPr>
      <t>Il saldo è così suddiviso secondo le scadenze:</t>
    </r>
  </si>
  <si>
    <t>entro 12 mesi</t>
  </si>
  <si>
    <t>oltre 12 mesi</t>
  </si>
  <si>
    <t xml:space="preserve">      oltre 5 anni</t>
  </si>
  <si>
    <t xml:space="preserve">           totale</t>
  </si>
  <si>
    <t xml:space="preserve">     verso clienti</t>
  </si>
  <si>
    <t xml:space="preserve">     verso altri</t>
  </si>
  <si>
    <t xml:space="preserve">         Totali</t>
  </si>
  <si>
    <t xml:space="preserve">     I crediti verso altri sono così costituti:</t>
  </si>
  <si>
    <t xml:space="preserve">     </t>
  </si>
  <si>
    <t xml:space="preserve">  descrizione</t>
  </si>
  <si>
    <t xml:space="preserve">         importo</t>
  </si>
  <si>
    <t>crediti per IVA</t>
  </si>
  <si>
    <t>crediti per  depositi cauzionali</t>
  </si>
  <si>
    <t>totale crediti verso altri</t>
  </si>
  <si>
    <t xml:space="preserve">    C IV - Disponibilità liquide</t>
  </si>
  <si>
    <t xml:space="preserve">         saldo al</t>
  </si>
  <si>
    <t xml:space="preserve">            saldo al</t>
  </si>
  <si>
    <t xml:space="preserve">     Composizione del saldo:</t>
  </si>
  <si>
    <t xml:space="preserve">  </t>
  </si>
  <si>
    <t>depositi bancari e postali</t>
  </si>
  <si>
    <t>denaro e valori in cassa</t>
  </si>
  <si>
    <t>Totali</t>
  </si>
  <si>
    <t>Il saldo rappresenta le disponibilità liquide e l'esistenza di numerario e di valori alla data di chiusura dell'esercizio.</t>
  </si>
  <si>
    <t>D) Ratei e Risconti attivi</t>
  </si>
  <si>
    <t xml:space="preserve">   D) Ratei e Risconti attivi</t>
  </si>
  <si>
    <t>Sono iscritti sulla base del principio di competenza temporale dei costi e dei proventi comuni a più esercizi.</t>
  </si>
  <si>
    <t>Passività</t>
  </si>
  <si>
    <t xml:space="preserve">   A) Patrimonio netto</t>
  </si>
  <si>
    <r>
      <t xml:space="preserve">     </t>
    </r>
    <r>
      <rPr>
        <b/>
        <i/>
        <sz val="8"/>
        <rFont val="Arial"/>
        <family val="2"/>
      </rPr>
      <t>Incrementi e decrementi del Patrimonio netto:</t>
    </r>
  </si>
  <si>
    <t xml:space="preserve">                         incrementi</t>
  </si>
  <si>
    <t xml:space="preserve">                                 decrementi</t>
  </si>
  <si>
    <r>
      <t xml:space="preserve">     </t>
    </r>
    <r>
      <rPr>
        <b/>
        <i/>
        <sz val="8"/>
        <rFont val="Arial"/>
        <family val="2"/>
      </rPr>
      <t>Capitale sociale</t>
    </r>
  </si>
  <si>
    <t xml:space="preserve">     Riserva legale</t>
  </si>
  <si>
    <t xml:space="preserve">     Riserve statutarie</t>
  </si>
  <si>
    <t xml:space="preserve">     Altre riserve</t>
  </si>
  <si>
    <t xml:space="preserve">     Utili (perdite) a nuovo</t>
  </si>
  <si>
    <t xml:space="preserve">     Utile (perdita) esercizio</t>
  </si>
  <si>
    <t>Tutte le riserve non sono distribuibili tra i soci, mentre sono utilizzabili per aumento del capitale o per copertura di</t>
  </si>
  <si>
    <t>B) Fondi rischi e oneri</t>
  </si>
  <si>
    <t xml:space="preserve">   B) Fondi rischi e oneri</t>
  </si>
  <si>
    <t xml:space="preserve">  D) Debiti</t>
  </si>
  <si>
    <r>
      <t xml:space="preserve">  </t>
    </r>
    <r>
      <rPr>
        <b/>
        <i/>
        <sz val="8"/>
        <rFont val="Arial"/>
        <family val="2"/>
      </rPr>
      <t>I debiti sono valutati al loro valore nominale e la scadenza degli stessi è così suddivisa:</t>
    </r>
  </si>
  <si>
    <t xml:space="preserve">            entro 12 mesi</t>
  </si>
  <si>
    <t xml:space="preserve">             oltre 12 mesi</t>
  </si>
  <si>
    <t xml:space="preserve">               oltre 5 anni</t>
  </si>
  <si>
    <t xml:space="preserve">            totale</t>
  </si>
  <si>
    <t xml:space="preserve">     Verso fornitori</t>
  </si>
  <si>
    <t xml:space="preserve">     Verso erario</t>
  </si>
  <si>
    <t xml:space="preserve">     Verso altri</t>
  </si>
  <si>
    <t>totali</t>
  </si>
  <si>
    <t>nto del pagamento.    Il valore nominale di tali debiti è stato rettificato,  in occasione di resi o abbuoni (rettifiche di</t>
  </si>
  <si>
    <t>fatturazione),  nella misura corrispondente all'ammontare definito dalla controparte.   La voce debiti verso erario</t>
  </si>
  <si>
    <t>E) Ratei e Risconti passivi</t>
  </si>
  <si>
    <t xml:space="preserve">   D) Ratei e Risconti passivi</t>
  </si>
  <si>
    <t>6 - Variazioni del Conto economico</t>
  </si>
  <si>
    <t>A) Valore della produzione</t>
  </si>
  <si>
    <t xml:space="preserve">   A) Valore della produzione</t>
  </si>
  <si>
    <t xml:space="preserve">        Variazioni</t>
  </si>
  <si>
    <t>Ricavi delle vendite e delle prestazioni</t>
  </si>
  <si>
    <t>Altri ricavi e proventi vari</t>
  </si>
  <si>
    <t>B) Costo della produzione</t>
  </si>
  <si>
    <t xml:space="preserve">   B) Costo della produzione</t>
  </si>
  <si>
    <t>Materie prime, sussidiarie e merci</t>
  </si>
  <si>
    <t>Servizi</t>
  </si>
  <si>
    <t>Godimento beni di terzi</t>
  </si>
  <si>
    <t>Costi del personale</t>
  </si>
  <si>
    <t>Ammortamenti imm.ni immateriali</t>
  </si>
  <si>
    <t>Ammortamenti imm.ni materiali</t>
  </si>
  <si>
    <t>Variazioni delle rimanenze</t>
  </si>
  <si>
    <t>Oneri diversi di gestione</t>
  </si>
  <si>
    <r>
      <t xml:space="preserve">Tra i </t>
    </r>
    <r>
      <rPr>
        <b/>
        <i/>
        <sz val="8"/>
        <rFont val="Arial"/>
        <family val="2"/>
      </rPr>
      <t>costi per servizi</t>
    </r>
    <r>
      <rPr>
        <b/>
        <sz val="8"/>
        <rFont val="Arial"/>
        <family val="2"/>
      </rPr>
      <t xml:space="preserve"> vanno evidenziati tra gli altri i costi che più hanno incidenza nel costo della produzione:</t>
    </r>
  </si>
  <si>
    <r>
      <t xml:space="preserve">Il </t>
    </r>
    <r>
      <rPr>
        <b/>
        <i/>
        <sz val="8"/>
        <rFont val="Arial"/>
        <family val="2"/>
      </rPr>
      <t xml:space="preserve">costo del personale </t>
    </r>
    <r>
      <rPr>
        <b/>
        <sz val="8"/>
        <rFont val="Arial"/>
        <family val="2"/>
      </rPr>
      <t xml:space="preserve">è riferito alla sola assicurazione INAIL per i soci della cooperativa che prestano la loro opera </t>
    </r>
  </si>
  <si>
    <r>
      <t xml:space="preserve">Per gli </t>
    </r>
    <r>
      <rPr>
        <b/>
        <i/>
        <sz val="8"/>
        <rFont val="Arial"/>
        <family val="2"/>
      </rPr>
      <t xml:space="preserve">ammortamenti delle immobilizzazioni materiali e immateriali </t>
    </r>
    <r>
      <rPr>
        <b/>
        <sz val="8"/>
        <rFont val="Arial"/>
        <family val="2"/>
      </rPr>
      <t xml:space="preserve">si rimanda a quanto detto precendentemente </t>
    </r>
  </si>
  <si>
    <t>nella presente nota integrativa a proposito dei criteri di valutazione e delle variazioni intervenute nelle voci dell'atti-</t>
  </si>
  <si>
    <r>
      <t xml:space="preserve">Gli </t>
    </r>
    <r>
      <rPr>
        <b/>
        <i/>
        <sz val="8"/>
        <rFont val="Arial"/>
        <family val="2"/>
      </rPr>
      <t>oneri diversi di gestione</t>
    </r>
    <r>
      <rPr>
        <b/>
        <sz val="8"/>
        <rFont val="Arial"/>
        <family val="2"/>
      </rPr>
      <t xml:space="preserve"> sono tutti i costi della gestione caratteristica non iscrivibili nelle altre voci dell'aggrega- </t>
    </r>
  </si>
  <si>
    <t>to B) ed i costi di gestione accessori che non abbiano natura di costi straordinari.  Essi comprendono inoltre tutti i</t>
  </si>
  <si>
    <t>costi di natura tributaria, che non rappresentano oneri accessori di acquisto, diversi dalle imposte dirette.</t>
  </si>
  <si>
    <t>C) Proventi e oneri finanziari</t>
  </si>
  <si>
    <t xml:space="preserve">   C) Proventi e oneri finanziari</t>
  </si>
  <si>
    <t xml:space="preserve">      16) altri proventi finanziari</t>
  </si>
  <si>
    <t xml:space="preserve">      17) interessi e altri oneri finanziari</t>
  </si>
  <si>
    <t>differenza tra proventi e oneri</t>
  </si>
  <si>
    <r>
      <t xml:space="preserve">     </t>
    </r>
    <r>
      <rPr>
        <b/>
        <sz val="8"/>
        <rFont val="Arial"/>
        <family val="2"/>
      </rPr>
      <t>La voce</t>
    </r>
    <r>
      <rPr>
        <b/>
        <i/>
        <sz val="8"/>
        <rFont val="Arial"/>
        <family val="2"/>
      </rPr>
      <t xml:space="preserve"> 16) altri proventi finanziari </t>
    </r>
    <r>
      <rPr>
        <b/>
        <sz val="8"/>
        <rFont val="Arial"/>
        <family val="2"/>
      </rPr>
      <t>è costituita da interessi bancari e postali relativi alla voce CIII</t>
    </r>
    <r>
      <rPr>
        <b/>
        <i/>
        <sz val="8"/>
        <rFont val="Arial"/>
        <family val="2"/>
      </rPr>
      <t xml:space="preserve"> disponibilità</t>
    </r>
  </si>
  <si>
    <r>
      <t xml:space="preserve">      </t>
    </r>
    <r>
      <rPr>
        <b/>
        <i/>
        <sz val="8"/>
        <rFont val="Arial"/>
        <family val="2"/>
      </rPr>
      <t xml:space="preserve">liquide </t>
    </r>
    <r>
      <rPr>
        <b/>
        <sz val="8"/>
        <rFont val="Arial"/>
        <family val="2"/>
      </rPr>
      <t xml:space="preserve">dell'attivo circolante. </t>
    </r>
  </si>
  <si>
    <r>
      <t xml:space="preserve">     </t>
    </r>
    <r>
      <rPr>
        <b/>
        <i/>
        <sz val="8"/>
        <rFont val="Arial"/>
        <family val="2"/>
      </rPr>
      <t>quide</t>
    </r>
    <r>
      <rPr>
        <b/>
        <sz val="8"/>
        <rFont val="Arial"/>
        <family val="2"/>
      </rPr>
      <t xml:space="preserve"> dell'attivo circolante. </t>
    </r>
  </si>
  <si>
    <t>E) Proventi e oneri straordinari</t>
  </si>
  <si>
    <t xml:space="preserve">   E) Proventi e oneri straordinari</t>
  </si>
  <si>
    <t xml:space="preserve">     20) proventi</t>
  </si>
  <si>
    <t xml:space="preserve">     21) oneri</t>
  </si>
  <si>
    <t>Imposte sul reddito dell'esercizio</t>
  </si>
  <si>
    <t xml:space="preserve">  Imposte sul reddito dell'esercizio</t>
  </si>
  <si>
    <t>IRES</t>
  </si>
  <si>
    <t>IRAP</t>
  </si>
  <si>
    <t>7 - Altre informazioni</t>
  </si>
  <si>
    <t>A completamento  della doverosa informazione si precisa in questa sede che,  ai sensi dell'art.2428  punti 3) e 4)</t>
  </si>
  <si>
    <t>Codice Civile, non sussistono né azioni o quote di società controllanti possedute dalla società anche tramite di società</t>
  </si>
  <si>
    <t>fiduciaria o per interposta persona e che né azioni proprie o quote di società controllanti sono state acquistate o alie-</t>
  </si>
  <si>
    <t xml:space="preserve">nate dalla società nel corso dell'esercizio anche tramite di società fiduciaria o per interposta persona.   La società non </t>
  </si>
  <si>
    <t>ha conseguito alcun provento da partecipazioni di cui all'art. 2425 n.15 diversi dai dividendi. La società non ha emesso</t>
  </si>
  <si>
    <t>azioni di godimento, obbligazioni convertibili in azioni, titoli o valori simili.</t>
  </si>
  <si>
    <t>Ai sensi dell'art. 2513 C.C. si rendiconta ai fini del rispetto dei parametri di mutualità prevalente, sulla base della re-</t>
  </si>
  <si>
    <t>golare tenuta delle scritture contabili, che:</t>
  </si>
  <si>
    <t xml:space="preserve"> - lo Statuto vigente prevede all'art.4 le clausole di mutualità prescritte dall'art.2514 C.C.;</t>
  </si>
  <si>
    <t xml:space="preserve">Prospetto ai fini di criteri per la definizione della </t>
  </si>
  <si>
    <t xml:space="preserve">  totale da pro-</t>
  </si>
  <si>
    <t xml:space="preserve">        di cui da e</t>
  </si>
  <si>
    <t>prevalenza della mutualità (art. 2513 C.C.)</t>
  </si>
  <si>
    <t>spetto bilancio</t>
  </si>
  <si>
    <t xml:space="preserve">       verso soci</t>
  </si>
  <si>
    <t>Valore della produzione - punto A1</t>
  </si>
  <si>
    <t>Costo della produzione per il personale - punto B9</t>
  </si>
  <si>
    <t>Totale delle voci del prospetto</t>
  </si>
  <si>
    <t xml:space="preserve">       Il presente bilancio, composto da Stato patrimoniale, Conto economico e Nota integrativa, rappresenta in maniera </t>
  </si>
  <si>
    <t xml:space="preserve">veritiera e corretta la situazione patrimoniale e finanziaria nonché il risultato economico dell'esercizio e corrisponde </t>
  </si>
  <si>
    <t>alle risultanze delle scritture contabili.</t>
  </si>
  <si>
    <t>Il Presidente del Consiglio di Amministrazione</t>
  </si>
  <si>
    <t xml:space="preserve">tuite da licenza pe l'utilizzo di programmi software e da i costi di adeguamento  dello Statuto sociale,  sono rettificate  </t>
  </si>
  <si>
    <t xml:space="preserve">dai  corrispondenti  fondi ammortamento.  Le quote di ammortamento, imputate a conto economico, sono state calco-   </t>
  </si>
  <si>
    <r>
      <t>late sulla base dell'utilità futura con l'aliquota annua del 20%.</t>
    </r>
    <r>
      <rPr>
        <b/>
        <u/>
        <sz val="8"/>
        <rFont val="Arial"/>
        <family val="2"/>
      </rPr>
      <t xml:space="preserve"> </t>
    </r>
  </si>
  <si>
    <t>crediti verso fornitori</t>
  </si>
  <si>
    <t xml:space="preserve">vo. Si evidenzia che nell'esercizio non sono stati effettuati ammortamenti anticipati.  </t>
  </si>
  <si>
    <r>
      <t xml:space="preserve">I </t>
    </r>
    <r>
      <rPr>
        <b/>
        <i/>
        <sz val="8"/>
        <rFont val="Arial"/>
        <family val="2"/>
      </rPr>
      <t xml:space="preserve">proventi straordinari </t>
    </r>
    <r>
      <rPr>
        <b/>
        <sz val="8"/>
        <rFont val="Arial"/>
        <family val="2"/>
      </rPr>
      <t xml:space="preserve">dell'esercizio sono costituiti da Sopravvenienze attive. Gli </t>
    </r>
    <r>
      <rPr>
        <b/>
        <i/>
        <sz val="8"/>
        <rFont val="Arial"/>
        <family val="2"/>
      </rPr>
      <t>oneri straordinari</t>
    </r>
    <r>
      <rPr>
        <b/>
        <sz val="8"/>
        <rFont val="Arial"/>
        <family val="2"/>
      </rPr>
      <t xml:space="preserve"> sono costituiti </t>
    </r>
  </si>
  <si>
    <t>crediti per INAIL</t>
  </si>
  <si>
    <t>precedenti esercizi e per €. 6,90 è costituita dall’accredito a Riserva legale della differenza conseguente alla conver-</t>
  </si>
  <si>
    <t>Ai sensi di legge che non esistono compensi di alcun genere aglli amministratori che prestano la loro opera gratui-</t>
  </si>
  <si>
    <t>tamente.</t>
  </si>
  <si>
    <t>Non si è proceduto  al raggruppamento di voci nello Stato Patrimoniale e nel Conto Economico. Non vi sono eleme-</t>
  </si>
  <si>
    <t>L'applicazione del principio di prudenza ha comportato la valutazione individuale degli elementi componenti le sin-</t>
  </si>
  <si>
    <r>
      <t xml:space="preserve"> </t>
    </r>
    <r>
      <rPr>
        <b/>
        <sz val="8"/>
        <rFont val="Arial"/>
        <family val="2"/>
      </rPr>
      <t>ed attribuito all'esercizio al quale tali operazioni ed eventi si riferiscono, e non a quello in cui si concretizzano  i relati-</t>
    </r>
  </si>
  <si>
    <r>
      <t xml:space="preserve">    </t>
    </r>
    <r>
      <rPr>
        <b/>
        <sz val="8"/>
        <rFont val="Arial"/>
        <family val="2"/>
      </rPr>
      <t>Ai sensi dell'articolo 10 Legge n.72/1983 si evidenzia che sulle immobilizzazioni materiali iscritte nel bilancio del-</t>
    </r>
  </si>
  <si>
    <t xml:space="preserve">           in funzione dell'attività editoriale, e da "CD" musicali da noi prodotti.  L'esistenza è costituita dai prodotti edito-</t>
  </si>
  <si>
    <t>I debiti verso fornitori sono iscritti al netto degli sconti commerciali; gli sconti cassa sono invece rilevati al mome-</t>
  </si>
  <si>
    <r>
      <t xml:space="preserve">     </t>
    </r>
    <r>
      <rPr>
        <b/>
        <sz val="8"/>
        <rFont val="Arial"/>
        <family val="2"/>
      </rPr>
      <t xml:space="preserve">La voce 17) </t>
    </r>
    <r>
      <rPr>
        <b/>
        <i/>
        <sz val="8"/>
        <rFont val="Arial"/>
        <family val="2"/>
      </rPr>
      <t xml:space="preserve">interessi e altri oneri finanziari </t>
    </r>
    <r>
      <rPr>
        <b/>
        <sz val="8"/>
        <rFont val="Arial"/>
        <family val="2"/>
      </rPr>
      <t xml:space="preserve">è costituita da interessi bancari relativi alla voce CIII  </t>
    </r>
    <r>
      <rPr>
        <b/>
        <i/>
        <sz val="8"/>
        <rFont val="Arial"/>
        <family val="2"/>
      </rPr>
      <t>disponibilità li-</t>
    </r>
  </si>
  <si>
    <t>X</t>
  </si>
  <si>
    <t xml:space="preserve">    Saldo al 31/12/2007</t>
  </si>
  <si>
    <t>al 31/12/2007</t>
  </si>
  <si>
    <t xml:space="preserve">La riserva legale, incrementata dall'utile 2006 per €. 467,59, è inoltre costituita per €. 29.624,39 da utili conseguiti  in </t>
  </si>
  <si>
    <t xml:space="preserve">           riali e musicali invenduti il cui valore è indicato al prezzo di costo.</t>
  </si>
  <si>
    <t xml:space="preserve">             pagina 1</t>
  </si>
  <si>
    <t xml:space="preserve">             pagina 2</t>
  </si>
  <si>
    <t xml:space="preserve">             pagina 3</t>
  </si>
  <si>
    <t xml:space="preserve">             pagina 4</t>
  </si>
  <si>
    <t xml:space="preserve">             pagina 5</t>
  </si>
  <si>
    <t xml:space="preserve">             pagina 6</t>
  </si>
  <si>
    <t xml:space="preserve">             pagina 7</t>
  </si>
  <si>
    <t xml:space="preserve">             pagina 8</t>
  </si>
  <si>
    <t xml:space="preserve">                         (importi espressi in unità e centesimi di   €uro)</t>
  </si>
  <si>
    <t xml:space="preserve">              BILANCIO AL 31.12.2008</t>
  </si>
  <si>
    <t>Cooperativa Culturale Laboratorio 2001 società cooperativa - bilancio esercizio al 31/12/2008</t>
  </si>
  <si>
    <t>la presente Nota integrativa costituisce parte integrante del bilancio al 31 dicembre 2008. Il bilancio è stato redatto</t>
  </si>
  <si>
    <t xml:space="preserve">    Saldo al 31/12/2008</t>
  </si>
  <si>
    <t>la società al 31/12/2008 non sono state effettuate rivalutazioni monetarie e deroghe ai criteri di valutazione civilistica.</t>
  </si>
  <si>
    <r>
      <t xml:space="preserve">    </t>
    </r>
    <r>
      <rPr>
        <b/>
        <sz val="8"/>
        <rFont val="Arial"/>
        <family val="2"/>
      </rPr>
      <t>Saldo al 31/12/2007</t>
    </r>
  </si>
  <si>
    <t xml:space="preserve">    la società al 31/12/2008 non sono state effettuate rivalutazioni monetarie e deroghe ai criteri di valutazione civili-</t>
  </si>
  <si>
    <t>crediti per Ritenute subite</t>
  </si>
  <si>
    <t>al 31/12/2008</t>
  </si>
  <si>
    <t xml:space="preserve">     al 31/12/2007</t>
  </si>
  <si>
    <t>Non sussistono, al 31/12/2008, ratei e risconti aventi durata superiore a cinque anni.</t>
  </si>
  <si>
    <t xml:space="preserve">                     al 31/12/2007</t>
  </si>
  <si>
    <t xml:space="preserve">       al 31/12/2008</t>
  </si>
  <si>
    <t xml:space="preserve">Il capitale sociale, interamente versato, è formato da n.13 quote individuali da €. 25,00 ciascuna. </t>
  </si>
  <si>
    <t xml:space="preserve">sione in €uro del Capitale sociale.  La Riserva statutaria di €. 7.509,96 precedentemente costituita, ai sensi dell’art.6 </t>
  </si>
  <si>
    <t xml:space="preserve">lett. d) dello Statuto sociale,  in seguito a rinuncia per liberalità di crediti per finanziamenti infruttiferi da parte dei soci </t>
  </si>
  <si>
    <t xml:space="preserve">a favore della società, è stata utilizzata nell'esercizio per copertura perdita 2007. Le Altre riserve precedentemente </t>
  </si>
  <si>
    <t xml:space="preserve">perdite.  </t>
  </si>
  <si>
    <t xml:space="preserve">I ricavi delle vendite e delle prestazioni sono costituiti: per €. 10.236,04 dalla vendita dei nostri prodotti editoriali e </t>
  </si>
  <si>
    <t>musicali e per €. 11.960,00 da sottoscrizioni libere e volontarie dei soci, per €. 1.671,00 da sottoscrizioni libere e volon-</t>
  </si>
  <si>
    <t>tarie di ascoltatori  non soci.</t>
  </si>
  <si>
    <r>
      <t xml:space="preserve">Gli </t>
    </r>
    <r>
      <rPr>
        <b/>
        <i/>
        <sz val="8"/>
        <rFont val="Arial"/>
        <family val="2"/>
      </rPr>
      <t>altri ricavi e proventi vari</t>
    </r>
    <r>
      <rPr>
        <b/>
        <sz val="8"/>
        <rFont val="Arial"/>
        <family val="2"/>
      </rPr>
      <t xml:space="preserve"> sono costituiti dai vontributi per le Emittenti Radiofoniche Locali per €   10.223,20.</t>
    </r>
  </si>
  <si>
    <t xml:space="preserve">Cooperativa Culturale Laboratorio 2001 società cooperativa - bilancio esercizio al 31/12/2008 </t>
  </si>
  <si>
    <t xml:space="preserve">    al 31/12/2007</t>
  </si>
  <si>
    <r>
      <t xml:space="preserve"> </t>
    </r>
    <r>
      <rPr>
        <b/>
        <sz val="8"/>
        <rFont val="Arial"/>
        <family val="2"/>
      </rPr>
      <t xml:space="preserve">I </t>
    </r>
    <r>
      <rPr>
        <b/>
        <i/>
        <sz val="8"/>
        <rFont val="Arial"/>
        <family val="2"/>
      </rPr>
      <t>costi per materie prime, sussidiarie e merci</t>
    </r>
    <r>
      <rPr>
        <b/>
        <sz val="8"/>
        <rFont val="Arial"/>
        <family val="2"/>
      </rPr>
      <t xml:space="preserve"> sono costituiti  per €. 2.000,00 sono costituti dal costo dei prodotti edi-</t>
    </r>
  </si>
  <si>
    <t>toriali.</t>
  </si>
  <si>
    <r>
      <t xml:space="preserve">spese per energia elettrica </t>
    </r>
    <r>
      <rPr>
        <b/>
        <sz val="8"/>
        <rFont val="Arial"/>
        <family val="2"/>
      </rPr>
      <t xml:space="preserve">per €. 3.086,95, </t>
    </r>
    <r>
      <rPr>
        <b/>
        <i/>
        <sz val="8"/>
        <rFont val="Arial"/>
        <family val="2"/>
      </rPr>
      <t>spese telefoniche</t>
    </r>
    <r>
      <rPr>
        <b/>
        <sz val="8"/>
        <rFont val="Arial"/>
        <family val="2"/>
      </rPr>
      <t xml:space="preserve"> per €. 9.439,88, </t>
    </r>
    <r>
      <rPr>
        <b/>
        <i/>
        <sz val="8"/>
        <rFont val="Arial"/>
        <family val="2"/>
      </rPr>
      <t xml:space="preserve">servizi telematici </t>
    </r>
    <r>
      <rPr>
        <b/>
        <sz val="8"/>
        <rFont val="Arial"/>
        <family val="2"/>
      </rPr>
      <t>per €. 833,33, nonché</t>
    </r>
  </si>
  <si>
    <r>
      <t xml:space="preserve">spese di trasferta  </t>
    </r>
    <r>
      <rPr>
        <b/>
        <sz val="8"/>
        <rFont val="Arial"/>
        <family val="2"/>
      </rPr>
      <t xml:space="preserve">per €. 913,76 e </t>
    </r>
    <r>
      <rPr>
        <b/>
        <i/>
        <sz val="8"/>
        <rFont val="Arial"/>
        <family val="2"/>
      </rPr>
      <t xml:space="preserve">spese condominiali </t>
    </r>
    <r>
      <rPr>
        <b/>
        <sz val="8"/>
        <rFont val="Arial"/>
        <family val="2"/>
      </rPr>
      <t xml:space="preserve">relative all'immobile ove a sede l'emittente radiofonica per  </t>
    </r>
  </si>
  <si>
    <t>€. 3.285,50.</t>
  </si>
  <si>
    <t xml:space="preserve"> al 31/12/2008</t>
  </si>
  <si>
    <t xml:space="preserve">da sopravvenienze e insussistenze passive e da sanzioni e sopratasse. </t>
  </si>
  <si>
    <t xml:space="preserve"> - la cooperativa riporta nell'esercizio 2008 i seguenti risultati contabili:</t>
  </si>
  <si>
    <t>media è pari al 52,76%. Si attesta, in base ai parametri evidenziati nella tabella precedente, che nella società permane</t>
  </si>
  <si>
    <t>la condizione di mutualità prevalente.</t>
  </si>
  <si>
    <t xml:space="preserve">                 documento cartaceo firmato in originale in data 9/04/2009</t>
  </si>
  <si>
    <t xml:space="preserve">        Il sottoscritto rag. Carlo Cavalletti, quale professionista incaricato dal legale rappresentante della COOPERATIVA CULTURALE LABORATORIO 2001 - So-</t>
  </si>
  <si>
    <t xml:space="preserve">cietà Cooperativa alla presentazione della pratica, attesta, ai sensi dell'art.31, comma 2, quinquies della legge n.340/2000, che il presente documento informatico è </t>
  </si>
  <si>
    <t>conforme all'originale depositato presso la società.</t>
  </si>
  <si>
    <t>Detti criteri utilizzati nella formazione del bilancio chiuso  al 31 dicembre 2008 non si discostano dai medesimi uti-</t>
  </si>
  <si>
    <t>costituite dalla Riserva straordinaria formata con utili conseguiti in precedenti esercizi, sono state utilizzate a coper-</t>
  </si>
  <si>
    <t>tura della perdita dell'esercizio 2007.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</si>
</sst>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b/>
      <sz val="10"/>
      <name val="Arial"/>
      <family val="2"/>
    </font>
    <font>
      <b/>
      <sz val="14"/>
      <name val="Courier New"/>
      <family val="3"/>
    </font>
    <font>
      <b/>
      <sz val="10"/>
      <name val="Courier New"/>
      <family val="3"/>
    </font>
    <font>
      <sz val="10"/>
      <name val="Courier New"/>
      <family val="3"/>
    </font>
    <font>
      <sz val="14"/>
      <name val="Courier New"/>
      <family val="3"/>
    </font>
    <font>
      <b/>
      <sz val="14"/>
      <name val="Arial"/>
      <family val="2"/>
    </font>
    <font>
      <sz val="8"/>
      <name val="Arial"/>
      <family val="2"/>
    </font>
    <font>
      <sz val="9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Lucida Sans Unicode"/>
    </font>
    <font>
      <b/>
      <i/>
      <sz val="8"/>
      <name val="Lucida Sans Unicode"/>
    </font>
    <font>
      <b/>
      <sz val="9"/>
      <name val="Arial"/>
      <family val="2"/>
    </font>
    <font>
      <b/>
      <u/>
      <sz val="8"/>
      <name val="Arial"/>
      <family val="2"/>
    </font>
    <font>
      <b/>
      <sz val="10"/>
      <name val="Lucida Sans Unicode"/>
    </font>
    <font>
      <b/>
      <u/>
      <sz val="10"/>
      <name val="Arial"/>
      <family val="2"/>
    </font>
    <font>
      <sz val="8"/>
      <name val="Lucida Sans Unicode"/>
    </font>
    <font>
      <i/>
      <sz val="8"/>
      <name val="Lucida Sans Unicode"/>
    </font>
    <font>
      <sz val="8"/>
      <name val="Arial"/>
    </font>
    <font>
      <sz val="8"/>
      <name val="Lucida Sans Unicode"/>
      <family val="2"/>
    </font>
    <font>
      <b/>
      <i/>
      <sz val="8"/>
      <name val="Lucida Sans Unicode"/>
      <family val="2"/>
    </font>
    <font>
      <b/>
      <sz val="8"/>
      <name val="Lucida Sans Unicode"/>
      <family val="2"/>
    </font>
    <font>
      <sz val="7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9" xfId="0" applyFont="1" applyFill="1" applyBorder="1"/>
    <xf numFmtId="0" fontId="7" fillId="2" borderId="10" xfId="0" applyFont="1" applyFill="1" applyBorder="1"/>
    <xf numFmtId="0" fontId="10" fillId="2" borderId="10" xfId="0" applyFont="1" applyFill="1" applyBorder="1"/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0" borderId="7" xfId="0" applyFont="1" applyBorder="1"/>
    <xf numFmtId="0" fontId="7" fillId="0" borderId="0" xfId="0" applyFont="1" applyBorder="1"/>
    <xf numFmtId="0" fontId="7" fillId="0" borderId="12" xfId="0" applyFont="1" applyBorder="1"/>
    <xf numFmtId="0" fontId="11" fillId="0" borderId="4" xfId="0" applyFont="1" applyBorder="1"/>
    <xf numFmtId="0" fontId="7" fillId="0" borderId="5" xfId="0" applyFont="1" applyBorder="1"/>
    <xf numFmtId="4" fontId="11" fillId="0" borderId="5" xfId="0" applyNumberFormat="1" applyFont="1" applyBorder="1"/>
    <xf numFmtId="0" fontId="11" fillId="0" borderId="5" xfId="0" applyFont="1" applyBorder="1"/>
    <xf numFmtId="4" fontId="10" fillId="0" borderId="5" xfId="0" applyNumberFormat="1" applyFont="1" applyBorder="1"/>
    <xf numFmtId="4" fontId="10" fillId="0" borderId="13" xfId="0" applyNumberFormat="1" applyFont="1" applyBorder="1"/>
    <xf numFmtId="0" fontId="7" fillId="0" borderId="7" xfId="0" applyFont="1" applyBorder="1"/>
    <xf numFmtId="0" fontId="10" fillId="0" borderId="0" xfId="0" applyFont="1" applyBorder="1"/>
    <xf numFmtId="4" fontId="11" fillId="0" borderId="0" xfId="0" applyNumberFormat="1" applyFont="1" applyBorder="1"/>
    <xf numFmtId="4" fontId="11" fillId="0" borderId="12" xfId="0" applyNumberFormat="1" applyFont="1" applyBorder="1"/>
    <xf numFmtId="0" fontId="11" fillId="0" borderId="0" xfId="0" applyFont="1" applyBorder="1"/>
    <xf numFmtId="0" fontId="12" fillId="0" borderId="0" xfId="0" applyFont="1" applyBorder="1"/>
    <xf numFmtId="4" fontId="10" fillId="0" borderId="0" xfId="0" applyNumberFormat="1" applyFont="1" applyBorder="1"/>
    <xf numFmtId="4" fontId="10" fillId="0" borderId="12" xfId="0" applyNumberFormat="1" applyFont="1" applyBorder="1"/>
    <xf numFmtId="0" fontId="7" fillId="0" borderId="14" xfId="0" applyFont="1" applyBorder="1"/>
    <xf numFmtId="0" fontId="10" fillId="0" borderId="15" xfId="0" applyFont="1" applyBorder="1"/>
    <xf numFmtId="0" fontId="7" fillId="0" borderId="15" xfId="0" applyFont="1" applyBorder="1"/>
    <xf numFmtId="4" fontId="10" fillId="0" borderId="15" xfId="0" applyNumberFormat="1" applyFont="1" applyBorder="1"/>
    <xf numFmtId="4" fontId="10" fillId="0" borderId="16" xfId="0" applyNumberFormat="1" applyFont="1" applyBorder="1"/>
    <xf numFmtId="0" fontId="7" fillId="0" borderId="4" xfId="0" applyFont="1" applyBorder="1"/>
    <xf numFmtId="0" fontId="12" fillId="0" borderId="5" xfId="0" applyFont="1" applyBorder="1"/>
    <xf numFmtId="4" fontId="10" fillId="2" borderId="10" xfId="0" applyNumberFormat="1" applyFont="1" applyFill="1" applyBorder="1"/>
    <xf numFmtId="4" fontId="10" fillId="2" borderId="11" xfId="0" applyNumberFormat="1" applyFont="1" applyFill="1" applyBorder="1"/>
    <xf numFmtId="0" fontId="10" fillId="0" borderId="9" xfId="0" applyFont="1" applyBorder="1"/>
    <xf numFmtId="0" fontId="7" fillId="0" borderId="10" xfId="0" applyFont="1" applyBorder="1"/>
    <xf numFmtId="4" fontId="10" fillId="0" borderId="10" xfId="0" applyNumberFormat="1" applyFont="1" applyBorder="1"/>
    <xf numFmtId="4" fontId="10" fillId="0" borderId="11" xfId="0" applyNumberFormat="1" applyFont="1" applyBorder="1"/>
    <xf numFmtId="0" fontId="11" fillId="0" borderId="15" xfId="0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10" fillId="0" borderId="0" xfId="0" applyFont="1"/>
    <xf numFmtId="4" fontId="10" fillId="0" borderId="0" xfId="0" applyNumberFormat="1" applyFont="1"/>
    <xf numFmtId="0" fontId="14" fillId="0" borderId="0" xfId="0" applyFont="1" applyBorder="1"/>
    <xf numFmtId="0" fontId="10" fillId="0" borderId="1" xfId="0" applyFont="1" applyBorder="1"/>
    <xf numFmtId="0" fontId="7" fillId="0" borderId="2" xfId="0" applyFont="1" applyBorder="1"/>
    <xf numFmtId="0" fontId="7" fillId="0" borderId="17" xfId="0" applyFont="1" applyBorder="1"/>
    <xf numFmtId="0" fontId="10" fillId="0" borderId="4" xfId="0" applyFont="1" applyBorder="1"/>
    <xf numFmtId="4" fontId="0" fillId="0" borderId="0" xfId="0" applyNumberFormat="1"/>
    <xf numFmtId="0" fontId="13" fillId="0" borderId="0" xfId="0" applyFont="1" applyBorder="1"/>
    <xf numFmtId="2" fontId="11" fillId="0" borderId="12" xfId="0" applyNumberFormat="1" applyFont="1" applyBorder="1"/>
    <xf numFmtId="4" fontId="7" fillId="0" borderId="12" xfId="0" applyNumberFormat="1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18" xfId="0" applyFont="1" applyBorder="1"/>
    <xf numFmtId="0" fontId="7" fillId="0" borderId="19" xfId="0" applyFont="1" applyBorder="1"/>
    <xf numFmtId="4" fontId="10" fillId="0" borderId="19" xfId="0" applyNumberFormat="1" applyFont="1" applyBorder="1"/>
    <xf numFmtId="4" fontId="10" fillId="0" borderId="20" xfId="0" applyNumberFormat="1" applyFont="1" applyBorder="1"/>
    <xf numFmtId="0" fontId="7" fillId="0" borderId="9" xfId="0" applyFont="1" applyBorder="1"/>
    <xf numFmtId="0" fontId="10" fillId="0" borderId="10" xfId="0" applyFont="1" applyBorder="1"/>
    <xf numFmtId="0" fontId="16" fillId="0" borderId="0" xfId="0" applyFont="1"/>
    <xf numFmtId="0" fontId="15" fillId="0" borderId="0" xfId="0" applyFont="1"/>
    <xf numFmtId="0" fontId="12" fillId="0" borderId="0" xfId="0" applyFont="1"/>
    <xf numFmtId="10" fontId="10" fillId="0" borderId="0" xfId="0" applyNumberFormat="1" applyFont="1"/>
    <xf numFmtId="0" fontId="10" fillId="0" borderId="3" xfId="0" applyFont="1" applyBorder="1"/>
    <xf numFmtId="14" fontId="10" fillId="0" borderId="15" xfId="0" applyNumberFormat="1" applyFont="1" applyBorder="1"/>
    <xf numFmtId="0" fontId="7" fillId="0" borderId="21" xfId="0" applyFont="1" applyBorder="1"/>
    <xf numFmtId="4" fontId="10" fillId="0" borderId="6" xfId="0" applyNumberFormat="1" applyFont="1" applyBorder="1"/>
    <xf numFmtId="0" fontId="11" fillId="0" borderId="1" xfId="0" applyFont="1" applyBorder="1"/>
    <xf numFmtId="4" fontId="10" fillId="0" borderId="22" xfId="0" applyNumberFormat="1" applyFont="1" applyBorder="1"/>
    <xf numFmtId="0" fontId="18" fillId="0" borderId="7" xfId="0" applyFont="1" applyBorder="1"/>
    <xf numFmtId="4" fontId="10" fillId="0" borderId="23" xfId="0" applyNumberFormat="1" applyFont="1" applyBorder="1"/>
    <xf numFmtId="0" fontId="13" fillId="0" borderId="7" xfId="0" applyFont="1" applyBorder="1"/>
    <xf numFmtId="4" fontId="10" fillId="0" borderId="24" xfId="0" applyNumberFormat="1" applyFont="1" applyBorder="1"/>
    <xf numFmtId="0" fontId="11" fillId="0" borderId="7" xfId="0" applyFont="1" applyBorder="1"/>
    <xf numFmtId="4" fontId="7" fillId="0" borderId="0" xfId="0" applyNumberFormat="1" applyFont="1"/>
    <xf numFmtId="0" fontId="18" fillId="0" borderId="0" xfId="0" applyFont="1"/>
    <xf numFmtId="0" fontId="10" fillId="0" borderId="25" xfId="0" applyFont="1" applyBorder="1"/>
    <xf numFmtId="4" fontId="11" fillId="0" borderId="8" xfId="0" applyNumberFormat="1" applyFont="1" applyBorder="1"/>
    <xf numFmtId="4" fontId="11" fillId="0" borderId="21" xfId="0" applyNumberFormat="1" applyFont="1" applyBorder="1"/>
    <xf numFmtId="4" fontId="10" fillId="0" borderId="8" xfId="0" applyNumberFormat="1" applyFont="1" applyBorder="1"/>
    <xf numFmtId="4" fontId="11" fillId="0" borderId="6" xfId="0" applyNumberFormat="1" applyFont="1" applyBorder="1"/>
    <xf numFmtId="0" fontId="11" fillId="0" borderId="0" xfId="0" applyFont="1"/>
    <xf numFmtId="0" fontId="19" fillId="0" borderId="0" xfId="0" applyFont="1"/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0" borderId="21" xfId="0" applyNumberFormat="1" applyFont="1" applyBorder="1"/>
    <xf numFmtId="0" fontId="7" fillId="0" borderId="3" xfId="0" applyFont="1" applyBorder="1"/>
    <xf numFmtId="0" fontId="7" fillId="0" borderId="6" xfId="0" applyFont="1" applyBorder="1"/>
    <xf numFmtId="0" fontId="10" fillId="0" borderId="6" xfId="0" applyFont="1" applyBorder="1"/>
    <xf numFmtId="4" fontId="10" fillId="0" borderId="25" xfId="0" applyNumberFormat="1" applyFont="1" applyBorder="1"/>
    <xf numFmtId="0" fontId="7" fillId="0" borderId="26" xfId="0" applyFont="1" applyBorder="1"/>
    <xf numFmtId="0" fontId="7" fillId="0" borderId="28" xfId="0" applyFont="1" applyBorder="1"/>
    <xf numFmtId="0" fontId="10" fillId="0" borderId="28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26" xfId="0" applyFont="1" applyBorder="1"/>
    <xf numFmtId="0" fontId="10" fillId="0" borderId="27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1" xfId="0" applyFont="1" applyBorder="1"/>
    <xf numFmtId="4" fontId="10" fillId="0" borderId="28" xfId="0" applyNumberFormat="1" applyFont="1" applyBorder="1"/>
    <xf numFmtId="4" fontId="10" fillId="0" borderId="29" xfId="0" applyNumberFormat="1" applyFont="1" applyBorder="1"/>
    <xf numFmtId="0" fontId="7" fillId="0" borderId="1" xfId="0" applyFont="1" applyBorder="1"/>
    <xf numFmtId="0" fontId="11" fillId="0" borderId="30" xfId="0" applyFont="1" applyBorder="1"/>
    <xf numFmtId="4" fontId="11" fillId="0" borderId="26" xfId="0" applyNumberFormat="1" applyFont="1" applyBorder="1"/>
    <xf numFmtId="4" fontId="11" fillId="0" borderId="27" xfId="0" applyNumberFormat="1" applyFont="1" applyBorder="1"/>
    <xf numFmtId="0" fontId="11" fillId="0" borderId="32" xfId="0" applyFont="1" applyBorder="1"/>
    <xf numFmtId="4" fontId="11" fillId="0" borderId="34" xfId="0" applyNumberFormat="1" applyFont="1" applyBorder="1"/>
    <xf numFmtId="4" fontId="11" fillId="0" borderId="33" xfId="0" applyNumberFormat="1" applyFont="1" applyBorder="1"/>
    <xf numFmtId="4" fontId="10" fillId="0" borderId="35" xfId="0" applyNumberFormat="1" applyFont="1" applyBorder="1"/>
    <xf numFmtId="0" fontId="7" fillId="0" borderId="30" xfId="0" applyFont="1" applyBorder="1"/>
    <xf numFmtId="0" fontId="11" fillId="0" borderId="26" xfId="0" applyFont="1" applyBorder="1"/>
    <xf numFmtId="0" fontId="21" fillId="0" borderId="7" xfId="0" applyFont="1" applyBorder="1"/>
    <xf numFmtId="0" fontId="22" fillId="0" borderId="7" xfId="0" applyFont="1" applyBorder="1"/>
    <xf numFmtId="0" fontId="7" fillId="0" borderId="36" xfId="0" applyFont="1" applyBorder="1"/>
    <xf numFmtId="4" fontId="11" fillId="0" borderId="37" xfId="0" applyNumberFormat="1" applyFont="1" applyBorder="1"/>
    <xf numFmtId="4" fontId="10" fillId="0" borderId="37" xfId="0" applyNumberFormat="1" applyFont="1" applyBorder="1"/>
    <xf numFmtId="0" fontId="10" fillId="0" borderId="32" xfId="0" applyFont="1" applyBorder="1"/>
    <xf numFmtId="0" fontId="7" fillId="0" borderId="38" xfId="0" applyFont="1" applyBorder="1"/>
    <xf numFmtId="4" fontId="10" fillId="0" borderId="39" xfId="0" applyNumberFormat="1" applyFont="1" applyBorder="1"/>
    <xf numFmtId="0" fontId="11" fillId="0" borderId="28" xfId="0" applyFont="1" applyBorder="1"/>
    <xf numFmtId="4" fontId="10" fillId="0" borderId="40" xfId="0" applyNumberFormat="1" applyFont="1" applyBorder="1"/>
    <xf numFmtId="0" fontId="23" fillId="0" borderId="0" xfId="0" applyFont="1"/>
    <xf numFmtId="0" fontId="22" fillId="0" borderId="0" xfId="0" applyFont="1"/>
    <xf numFmtId="0" fontId="7" fillId="2" borderId="30" xfId="0" applyFont="1" applyFill="1" applyBorder="1"/>
    <xf numFmtId="0" fontId="7" fillId="2" borderId="26" xfId="0" applyFont="1" applyFill="1" applyBorder="1"/>
    <xf numFmtId="0" fontId="1" fillId="2" borderId="26" xfId="0" applyFont="1" applyFill="1" applyBorder="1"/>
    <xf numFmtId="0" fontId="10" fillId="2" borderId="26" xfId="0" applyNumberFormat="1" applyFont="1" applyFill="1" applyBorder="1" applyAlignment="1">
      <alignment horizontal="left"/>
    </xf>
    <xf numFmtId="0" fontId="10" fillId="2" borderId="36" xfId="0" applyNumberFormat="1" applyFont="1" applyFill="1" applyBorder="1" applyAlignment="1">
      <alignment horizontal="center"/>
    </xf>
    <xf numFmtId="0" fontId="7" fillId="0" borderId="41" xfId="0" applyFont="1" applyBorder="1"/>
    <xf numFmtId="0" fontId="7" fillId="0" borderId="42" xfId="0" applyFont="1" applyBorder="1"/>
    <xf numFmtId="0" fontId="11" fillId="0" borderId="42" xfId="0" applyFont="1" applyBorder="1"/>
    <xf numFmtId="4" fontId="11" fillId="0" borderId="42" xfId="0" applyNumberFormat="1" applyFont="1" applyBorder="1"/>
    <xf numFmtId="4" fontId="10" fillId="0" borderId="42" xfId="0" applyNumberFormat="1" applyFont="1" applyBorder="1"/>
    <xf numFmtId="4" fontId="10" fillId="0" borderId="43" xfId="0" applyNumberFormat="1" applyFont="1" applyBorder="1"/>
    <xf numFmtId="0" fontId="11" fillId="0" borderId="44" xfId="0" applyFont="1" applyBorder="1"/>
    <xf numFmtId="0" fontId="7" fillId="0" borderId="45" xfId="0" applyFont="1" applyBorder="1"/>
    <xf numFmtId="0" fontId="11" fillId="0" borderId="46" xfId="0" applyFont="1" applyBorder="1"/>
    <xf numFmtId="4" fontId="10" fillId="0" borderId="34" xfId="0" applyNumberFormat="1" applyFont="1" applyBorder="1"/>
    <xf numFmtId="4" fontId="10" fillId="0" borderId="47" xfId="0" applyNumberFormat="1" applyFont="1" applyBorder="1"/>
    <xf numFmtId="4" fontId="11" fillId="0" borderId="29" xfId="0" applyNumberFormat="1" applyFont="1" applyBorder="1"/>
    <xf numFmtId="0" fontId="7" fillId="0" borderId="48" xfId="0" applyFont="1" applyBorder="1"/>
    <xf numFmtId="0" fontId="10" fillId="0" borderId="49" xfId="0" applyFont="1" applyBorder="1"/>
    <xf numFmtId="4" fontId="11" fillId="0" borderId="47" xfId="0" applyNumberFormat="1" applyFont="1" applyBorder="1"/>
    <xf numFmtId="0" fontId="25" fillId="0" borderId="0" xfId="0" applyFont="1" applyBorder="1"/>
    <xf numFmtId="0" fontId="24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24" fillId="0" borderId="53" xfId="0" applyFont="1" applyBorder="1"/>
    <xf numFmtId="0" fontId="7" fillId="0" borderId="54" xfId="0" applyFont="1" applyBorder="1"/>
    <xf numFmtId="0" fontId="24" fillId="0" borderId="55" xfId="0" applyFont="1" applyBorder="1"/>
    <xf numFmtId="0" fontId="25" fillId="0" borderId="42" xfId="0" applyFont="1" applyBorder="1"/>
    <xf numFmtId="0" fontId="25" fillId="0" borderId="56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9"/>
  <sheetViews>
    <sheetView tabSelected="1" topLeftCell="A386" workbookViewId="0">
      <selection activeCell="E485" sqref="E485"/>
    </sheetView>
  </sheetViews>
  <sheetFormatPr defaultRowHeight="12.75"/>
  <cols>
    <col min="1" max="1" width="3.140625" customWidth="1"/>
    <col min="3" max="3" width="4" customWidth="1"/>
    <col min="4" max="4" width="8.140625" customWidth="1"/>
    <col min="5" max="5" width="12.28515625" customWidth="1"/>
    <col min="6" max="6" width="10" customWidth="1"/>
    <col min="7" max="7" width="10.7109375" customWidth="1"/>
    <col min="8" max="8" width="12.28515625" customWidth="1"/>
    <col min="9" max="9" width="12" customWidth="1"/>
    <col min="10" max="10" width="0.42578125" customWidth="1"/>
    <col min="11" max="11" width="12.7109375" customWidth="1"/>
    <col min="12" max="12" width="8.28515625" customWidth="1"/>
    <col min="13" max="13" width="11.85546875" customWidth="1"/>
    <col min="14" max="14" width="9.7109375" bestFit="1" customWidth="1"/>
  </cols>
  <sheetData>
    <row r="1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3.5" thickBot="1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25.5" customHeight="1">
      <c r="A3" s="7"/>
      <c r="B3" s="8" t="s">
        <v>10</v>
      </c>
      <c r="C3" s="9"/>
      <c r="D3" s="10"/>
      <c r="E3" s="11"/>
      <c r="F3" s="9"/>
      <c r="G3" s="9"/>
      <c r="H3" s="9"/>
      <c r="I3" s="9"/>
      <c r="J3" s="9"/>
      <c r="K3" s="12"/>
    </row>
    <row r="4" spans="1:11" ht="13.5">
      <c r="A4" s="13"/>
      <c r="B4" s="14" t="s">
        <v>11</v>
      </c>
      <c r="C4" s="15"/>
      <c r="D4" s="15"/>
      <c r="E4" s="15"/>
      <c r="F4" s="15"/>
      <c r="G4" s="15"/>
      <c r="H4" s="15"/>
      <c r="I4" s="15"/>
      <c r="J4" s="15"/>
      <c r="K4" s="16"/>
    </row>
    <row r="5" spans="1:11" ht="13.5">
      <c r="A5" s="13"/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6"/>
    </row>
    <row r="6" spans="1:11" ht="13.5">
      <c r="A6" s="13"/>
      <c r="B6" s="14" t="s">
        <v>13</v>
      </c>
      <c r="C6" s="15"/>
      <c r="D6" s="15"/>
      <c r="E6" s="15"/>
      <c r="F6" s="15"/>
      <c r="G6" s="15"/>
      <c r="H6" s="15"/>
      <c r="I6" s="15"/>
      <c r="J6" s="15"/>
      <c r="K6" s="16"/>
    </row>
    <row r="7" spans="1:11" ht="13.5">
      <c r="A7" s="13"/>
      <c r="B7" s="14" t="s">
        <v>14</v>
      </c>
      <c r="C7" s="15"/>
      <c r="D7" s="15"/>
      <c r="E7" s="15"/>
      <c r="F7" s="15"/>
      <c r="G7" s="15"/>
      <c r="H7" s="15"/>
      <c r="I7" s="15"/>
      <c r="J7" s="15"/>
      <c r="K7" s="16"/>
    </row>
    <row r="8" spans="1:11" ht="13.5" customHeight="1">
      <c r="A8" s="17" t="s">
        <v>15</v>
      </c>
      <c r="B8" s="18" t="s">
        <v>16</v>
      </c>
      <c r="C8" s="19"/>
      <c r="D8" s="19"/>
      <c r="E8" s="19"/>
      <c r="F8" s="19"/>
      <c r="G8" s="19"/>
      <c r="H8" s="19"/>
      <c r="I8" s="19"/>
      <c r="J8" s="19"/>
      <c r="K8" s="20"/>
    </row>
    <row r="9" spans="1:11" ht="13.5" customHeight="1">
      <c r="A9" s="21"/>
      <c r="B9" s="22"/>
    </row>
    <row r="10" spans="1:11" ht="18">
      <c r="D10" s="23" t="s">
        <v>389</v>
      </c>
    </row>
    <row r="11" spans="1:11">
      <c r="D11" s="24" t="s">
        <v>388</v>
      </c>
      <c r="E11" s="25"/>
      <c r="F11" s="25"/>
    </row>
    <row r="12" spans="1:11" ht="15.75">
      <c r="D12" s="26" t="s">
        <v>17</v>
      </c>
    </row>
    <row r="13" spans="1:11">
      <c r="A13" s="27" t="s">
        <v>18</v>
      </c>
      <c r="B13" s="28"/>
      <c r="C13" s="28"/>
      <c r="D13" s="28"/>
      <c r="E13" s="28"/>
      <c r="F13" s="28"/>
      <c r="G13" s="28"/>
      <c r="H13" s="29"/>
      <c r="I13" s="30">
        <v>2008</v>
      </c>
      <c r="J13" s="30"/>
      <c r="K13" s="31">
        <v>2007</v>
      </c>
    </row>
    <row r="14" spans="1:1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11" ht="12" customHeight="1" thickBot="1">
      <c r="A15" s="98" t="s">
        <v>20</v>
      </c>
      <c r="B15" s="33"/>
      <c r="C15" s="33"/>
      <c r="D15" s="43"/>
      <c r="E15" s="43">
        <v>0</v>
      </c>
      <c r="F15" s="45" t="s">
        <v>21</v>
      </c>
      <c r="G15" s="33"/>
      <c r="H15" s="33"/>
      <c r="I15" s="47">
        <v>0</v>
      </c>
      <c r="J15" s="47"/>
      <c r="K15" s="48">
        <v>0</v>
      </c>
    </row>
    <row r="16" spans="1:11" ht="12" customHeight="1">
      <c r="A16" s="118" t="s">
        <v>22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39"/>
    </row>
    <row r="17" spans="1:16" ht="12" customHeight="1">
      <c r="A17" s="122"/>
      <c r="B17" s="42" t="s">
        <v>23</v>
      </c>
      <c r="C17" s="33"/>
      <c r="D17" s="33"/>
      <c r="E17" s="33"/>
      <c r="F17" s="33"/>
      <c r="G17" s="33"/>
      <c r="H17" s="43">
        <v>1393.67</v>
      </c>
      <c r="I17" s="33"/>
      <c r="J17" s="33"/>
      <c r="K17" s="140">
        <v>1393.67</v>
      </c>
    </row>
    <row r="18" spans="1:16" ht="12" customHeight="1">
      <c r="A18" s="122"/>
      <c r="B18" s="33"/>
      <c r="C18" s="45" t="s">
        <v>24</v>
      </c>
      <c r="D18" s="33"/>
      <c r="E18" s="33"/>
      <c r="F18" s="33"/>
      <c r="G18" s="33"/>
      <c r="H18" s="43">
        <v>-1153.67</v>
      </c>
      <c r="I18" s="33"/>
      <c r="J18" s="33"/>
      <c r="K18" s="140">
        <v>-913.67</v>
      </c>
    </row>
    <row r="19" spans="1:16" ht="12" customHeight="1">
      <c r="A19" s="122"/>
      <c r="B19" s="33"/>
      <c r="C19" s="45" t="s">
        <v>25</v>
      </c>
      <c r="D19" s="33"/>
      <c r="E19" s="33"/>
      <c r="F19" s="33"/>
      <c r="G19" s="42"/>
      <c r="H19" s="43">
        <v>0</v>
      </c>
      <c r="I19" s="33"/>
      <c r="J19" s="33"/>
      <c r="K19" s="140">
        <v>0</v>
      </c>
    </row>
    <row r="20" spans="1:16" ht="12" customHeight="1">
      <c r="A20" s="122"/>
      <c r="B20" s="46" t="s">
        <v>26</v>
      </c>
      <c r="C20" s="33"/>
      <c r="D20" s="33"/>
      <c r="E20" s="33"/>
      <c r="F20" s="33"/>
      <c r="G20" s="33"/>
      <c r="H20" s="47"/>
      <c r="I20" s="47">
        <f>SUM(H17+H18+H19)</f>
        <v>240</v>
      </c>
      <c r="J20" s="47"/>
      <c r="K20" s="141">
        <f>SUM(K17+K18+K19)</f>
        <v>480.00000000000011</v>
      </c>
    </row>
    <row r="21" spans="1:16" ht="12" customHeight="1">
      <c r="A21" s="142" t="s">
        <v>27</v>
      </c>
      <c r="B21" s="42" t="s">
        <v>28</v>
      </c>
      <c r="C21" s="33"/>
      <c r="D21" s="33"/>
      <c r="E21" s="33"/>
      <c r="F21" s="33"/>
      <c r="G21" s="33"/>
      <c r="H21" s="43">
        <v>37410.18</v>
      </c>
      <c r="I21" s="33"/>
      <c r="J21" s="33"/>
      <c r="K21" s="140">
        <v>37413.230000000003</v>
      </c>
    </row>
    <row r="22" spans="1:16" ht="12" customHeight="1">
      <c r="A22" s="122"/>
      <c r="B22" s="33"/>
      <c r="C22" s="45" t="s">
        <v>24</v>
      </c>
      <c r="D22" s="33"/>
      <c r="E22" s="33"/>
      <c r="F22" s="33"/>
      <c r="G22" s="42"/>
      <c r="H22" s="43">
        <v>-35781.42</v>
      </c>
      <c r="I22" s="33"/>
      <c r="J22" s="33"/>
      <c r="K22" s="140">
        <v>-34912.33</v>
      </c>
    </row>
    <row r="23" spans="1:16" ht="12" customHeight="1">
      <c r="A23" s="122"/>
      <c r="B23" s="33"/>
      <c r="C23" s="45" t="s">
        <v>25</v>
      </c>
      <c r="D23" s="33"/>
      <c r="E23" s="33"/>
      <c r="F23" s="33"/>
      <c r="G23" s="42"/>
      <c r="H23" s="43">
        <v>0</v>
      </c>
      <c r="I23" s="33"/>
      <c r="J23" s="33"/>
      <c r="K23" s="140">
        <v>0</v>
      </c>
    </row>
    <row r="24" spans="1:16" ht="12" customHeight="1">
      <c r="A24" s="122"/>
      <c r="B24" s="46" t="s">
        <v>29</v>
      </c>
      <c r="C24" s="33"/>
      <c r="D24" s="33"/>
      <c r="E24" s="33"/>
      <c r="F24" s="33"/>
      <c r="G24" s="33"/>
      <c r="H24" s="33"/>
      <c r="I24" s="47">
        <f>SUM(H21+H22+H23)</f>
        <v>1628.760000000002</v>
      </c>
      <c r="J24" s="47"/>
      <c r="K24" s="141">
        <f>SUM(K21:K23)</f>
        <v>2500.9000000000015</v>
      </c>
    </row>
    <row r="25" spans="1:16" ht="12" customHeight="1">
      <c r="A25" s="143"/>
      <c r="B25" s="50" t="s">
        <v>30</v>
      </c>
      <c r="C25" s="51"/>
      <c r="D25" s="51"/>
      <c r="E25" s="51"/>
      <c r="F25" s="51"/>
      <c r="G25" s="51"/>
      <c r="H25" s="51"/>
      <c r="I25" s="52">
        <v>0</v>
      </c>
      <c r="J25" s="52"/>
      <c r="K25" s="144">
        <v>0</v>
      </c>
    </row>
    <row r="26" spans="1:16" ht="12" customHeight="1" thickBot="1">
      <c r="A26" s="124"/>
      <c r="B26" s="145" t="s">
        <v>31</v>
      </c>
      <c r="C26" s="116"/>
      <c r="D26" s="116"/>
      <c r="E26" s="116"/>
      <c r="F26" s="116"/>
      <c r="G26" s="116"/>
      <c r="H26" s="116"/>
      <c r="I26" s="125">
        <f>SUM(I20+I24+I25)</f>
        <v>1868.760000000002</v>
      </c>
      <c r="J26" s="125"/>
      <c r="K26" s="146">
        <f>SUM(K20+K24+K25)</f>
        <v>2980.9000000000015</v>
      </c>
    </row>
    <row r="27" spans="1:16" ht="12" customHeight="1">
      <c r="A27" s="32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6" ht="12" customHeight="1">
      <c r="A28" s="41"/>
      <c r="B28" s="42" t="s">
        <v>33</v>
      </c>
      <c r="C28" s="33"/>
      <c r="D28" s="33"/>
      <c r="E28" s="33"/>
      <c r="F28" s="33"/>
      <c r="G28" s="33"/>
      <c r="H28" s="33"/>
      <c r="I28" s="47">
        <v>11790.54</v>
      </c>
      <c r="J28" s="47"/>
      <c r="K28" s="48">
        <v>10391.120000000001</v>
      </c>
    </row>
    <row r="29" spans="1:16" ht="12" customHeight="1">
      <c r="A29" s="41"/>
      <c r="B29" s="42" t="s">
        <v>34</v>
      </c>
      <c r="C29" s="33"/>
      <c r="D29" s="33"/>
      <c r="E29" s="33"/>
      <c r="F29" s="33"/>
      <c r="G29" s="33"/>
      <c r="H29" s="33"/>
      <c r="I29" s="33"/>
      <c r="J29" s="33"/>
      <c r="K29" s="34"/>
      <c r="P29">
        <v>64337.67</v>
      </c>
    </row>
    <row r="30" spans="1:16" ht="12" customHeight="1">
      <c r="A30" s="41"/>
      <c r="B30" s="33"/>
      <c r="C30" s="45" t="s">
        <v>35</v>
      </c>
      <c r="D30" s="33"/>
      <c r="E30" s="33"/>
      <c r="F30" s="33"/>
      <c r="G30" s="33"/>
      <c r="H30" s="43">
        <v>14153.8</v>
      </c>
      <c r="I30" s="33"/>
      <c r="J30" s="33"/>
      <c r="K30" s="44">
        <v>17326.72</v>
      </c>
      <c r="P30">
        <v>-68402.97</v>
      </c>
    </row>
    <row r="31" spans="1:16" ht="12" customHeight="1">
      <c r="A31" s="41"/>
      <c r="B31" s="33"/>
      <c r="C31" s="45" t="s">
        <v>36</v>
      </c>
      <c r="D31" s="33"/>
      <c r="E31" s="33"/>
      <c r="F31" s="33"/>
      <c r="G31" s="33"/>
      <c r="H31" s="43">
        <v>180.76</v>
      </c>
      <c r="I31" s="33"/>
      <c r="J31" s="33"/>
      <c r="K31" s="44">
        <v>180.76</v>
      </c>
      <c r="P31">
        <v>0</v>
      </c>
    </row>
    <row r="32" spans="1:16" ht="12" customHeight="1">
      <c r="A32" s="41"/>
      <c r="B32" s="42" t="s">
        <v>37</v>
      </c>
      <c r="C32" s="33"/>
      <c r="D32" s="33"/>
      <c r="E32" s="33"/>
      <c r="F32" s="33"/>
      <c r="G32" s="33"/>
      <c r="H32" s="33"/>
      <c r="I32" s="47">
        <f>SUM(H30+H31)</f>
        <v>14334.56</v>
      </c>
      <c r="J32" s="47"/>
      <c r="K32" s="48">
        <f>SUM(K30:K31)</f>
        <v>17507.48</v>
      </c>
      <c r="P32">
        <v>0</v>
      </c>
    </row>
    <row r="33" spans="1:16" ht="12" customHeight="1">
      <c r="A33" s="41"/>
      <c r="B33" s="42" t="s">
        <v>38</v>
      </c>
      <c r="C33" s="33"/>
      <c r="D33" s="33"/>
      <c r="E33" s="33"/>
      <c r="F33" s="33"/>
      <c r="G33" s="33"/>
      <c r="H33" s="33"/>
      <c r="I33" s="47">
        <v>0</v>
      </c>
      <c r="J33" s="47"/>
      <c r="K33" s="48">
        <v>0</v>
      </c>
      <c r="P33">
        <v>0</v>
      </c>
    </row>
    <row r="34" spans="1:16" ht="12" customHeight="1">
      <c r="A34" s="49"/>
      <c r="B34" s="50" t="s">
        <v>39</v>
      </c>
      <c r="C34" s="51"/>
      <c r="D34" s="51"/>
      <c r="E34" s="51"/>
      <c r="F34" s="51"/>
      <c r="G34" s="51"/>
      <c r="H34" s="51"/>
      <c r="I34" s="52">
        <v>19633.759999999998</v>
      </c>
      <c r="J34" s="52"/>
      <c r="K34" s="53">
        <v>12985.04</v>
      </c>
      <c r="P34">
        <f>SUM(P29:P33)</f>
        <v>-4065.3000000000029</v>
      </c>
    </row>
    <row r="35" spans="1:16" ht="12" customHeight="1">
      <c r="A35" s="54"/>
      <c r="B35" s="55" t="s">
        <v>40</v>
      </c>
      <c r="C35" s="36"/>
      <c r="D35" s="36"/>
      <c r="E35" s="36"/>
      <c r="F35" s="36"/>
      <c r="G35" s="36"/>
      <c r="H35" s="36"/>
      <c r="I35" s="39">
        <f>SUM(I28+I32+I33+I34)</f>
        <v>45758.86</v>
      </c>
      <c r="J35" s="39"/>
      <c r="K35" s="40">
        <f>SUM(K28+K32+K33+K34)</f>
        <v>40883.64</v>
      </c>
    </row>
    <row r="36" spans="1:16" ht="12" customHeight="1">
      <c r="A36" s="32" t="s">
        <v>41</v>
      </c>
      <c r="B36" s="33"/>
      <c r="C36" s="33"/>
      <c r="D36" s="33"/>
      <c r="E36" s="33"/>
      <c r="F36" s="33"/>
      <c r="G36" s="33"/>
      <c r="H36" s="33"/>
      <c r="I36" s="47">
        <v>13.15</v>
      </c>
      <c r="J36" s="47"/>
      <c r="K36" s="48">
        <v>138.47999999999999</v>
      </c>
    </row>
    <row r="37" spans="1:16" ht="12" customHeight="1">
      <c r="A37" s="27" t="s">
        <v>42</v>
      </c>
      <c r="B37" s="28"/>
      <c r="C37" s="28"/>
      <c r="D37" s="28"/>
      <c r="E37" s="28"/>
      <c r="F37" s="28"/>
      <c r="G37" s="28"/>
      <c r="H37" s="28"/>
      <c r="I37" s="56">
        <f>SUM(I15+I26+I35+I36)</f>
        <v>47640.770000000004</v>
      </c>
      <c r="J37" s="56"/>
      <c r="K37" s="57">
        <f>SUM(K15+K26+K35+K36)</f>
        <v>44003.020000000004</v>
      </c>
    </row>
    <row r="38" spans="1:16" ht="12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6" ht="12" customHeight="1">
      <c r="A39" s="27" t="s">
        <v>43</v>
      </c>
      <c r="B39" s="28"/>
      <c r="C39" s="28"/>
      <c r="D39" s="28"/>
      <c r="E39" s="28"/>
      <c r="F39" s="28"/>
      <c r="G39" s="28"/>
      <c r="H39" s="28"/>
      <c r="I39" s="30">
        <v>2008</v>
      </c>
      <c r="J39" s="30"/>
      <c r="K39" s="31">
        <v>2007</v>
      </c>
    </row>
    <row r="40" spans="1:16" ht="12" customHeight="1">
      <c r="A40" s="32" t="s">
        <v>44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6" ht="12" customHeight="1">
      <c r="A41" s="41"/>
      <c r="B41" s="42" t="s">
        <v>45</v>
      </c>
      <c r="C41" s="33"/>
      <c r="D41" s="33"/>
      <c r="E41" s="33"/>
      <c r="F41" s="33"/>
      <c r="G41" s="33"/>
      <c r="H41" s="33"/>
      <c r="I41" s="47">
        <v>325</v>
      </c>
      <c r="J41" s="47"/>
      <c r="K41" s="48">
        <v>325</v>
      </c>
    </row>
    <row r="42" spans="1:16" ht="12" customHeight="1">
      <c r="A42" s="41"/>
      <c r="B42" s="42" t="s">
        <v>46</v>
      </c>
      <c r="C42" s="33"/>
      <c r="D42" s="33"/>
      <c r="E42" s="33"/>
      <c r="F42" s="33"/>
      <c r="G42" s="33"/>
      <c r="H42" s="33"/>
      <c r="I42" s="47">
        <v>0</v>
      </c>
      <c r="J42" s="47"/>
      <c r="K42" s="48">
        <v>0</v>
      </c>
    </row>
    <row r="43" spans="1:16" ht="12" customHeight="1">
      <c r="A43" s="41"/>
      <c r="B43" s="42" t="s">
        <v>47</v>
      </c>
      <c r="C43" s="33"/>
      <c r="D43" s="33"/>
      <c r="E43" s="33"/>
      <c r="F43" s="33"/>
      <c r="G43" s="33"/>
      <c r="H43" s="33"/>
      <c r="I43" s="47">
        <v>0</v>
      </c>
      <c r="J43" s="47"/>
      <c r="K43" s="48">
        <v>0</v>
      </c>
    </row>
    <row r="44" spans="1:16" ht="12" customHeight="1">
      <c r="A44" s="41"/>
      <c r="B44" s="42" t="s">
        <v>48</v>
      </c>
      <c r="C44" s="33"/>
      <c r="D44" s="33"/>
      <c r="E44" s="33"/>
      <c r="F44" s="33"/>
      <c r="G44" s="33"/>
      <c r="H44" s="33"/>
      <c r="I44" s="47">
        <v>30098.880000000001</v>
      </c>
      <c r="J44" s="47"/>
      <c r="K44" s="48">
        <v>30098.880000000001</v>
      </c>
    </row>
    <row r="45" spans="1:16" ht="12" customHeight="1">
      <c r="A45" s="41"/>
      <c r="B45" s="47" t="s">
        <v>49</v>
      </c>
      <c r="C45" s="33"/>
      <c r="D45" s="33"/>
      <c r="E45" s="33"/>
      <c r="F45" s="33"/>
      <c r="G45" s="33"/>
      <c r="H45" s="33"/>
      <c r="I45" s="47">
        <v>0</v>
      </c>
      <c r="J45" s="47"/>
      <c r="K45" s="48">
        <v>0</v>
      </c>
    </row>
    <row r="46" spans="1:16" ht="12" customHeight="1">
      <c r="A46" s="41"/>
      <c r="B46" s="42" t="s">
        <v>50</v>
      </c>
      <c r="C46" s="33"/>
      <c r="D46" s="33"/>
      <c r="E46" s="33"/>
      <c r="F46" s="33"/>
      <c r="G46" s="33"/>
      <c r="H46" s="33"/>
      <c r="I46" s="47">
        <v>7509.96</v>
      </c>
      <c r="J46" s="47"/>
      <c r="K46" s="48">
        <v>24988.79</v>
      </c>
    </row>
    <row r="47" spans="1:16" ht="12" customHeight="1">
      <c r="A47" s="41"/>
      <c r="B47" s="42" t="s">
        <v>51</v>
      </c>
      <c r="C47" s="33"/>
      <c r="D47" s="33"/>
      <c r="E47" s="33"/>
      <c r="F47" s="33"/>
      <c r="G47" s="33"/>
      <c r="H47" s="33"/>
      <c r="I47" s="47">
        <v>0</v>
      </c>
      <c r="J47" s="47"/>
      <c r="K47" s="48">
        <v>1183.75</v>
      </c>
    </row>
    <row r="48" spans="1:16" ht="12" customHeight="1">
      <c r="A48" s="41"/>
      <c r="B48" s="42" t="s">
        <v>52</v>
      </c>
      <c r="C48" s="33"/>
      <c r="D48" s="33"/>
      <c r="E48" s="33"/>
      <c r="F48" s="33"/>
      <c r="G48" s="33"/>
      <c r="H48" s="33"/>
      <c r="I48" s="47">
        <v>0</v>
      </c>
      <c r="J48" s="47"/>
      <c r="K48" s="48">
        <v>0</v>
      </c>
    </row>
    <row r="49" spans="1:11" ht="12" customHeight="1">
      <c r="A49" s="49"/>
      <c r="B49" s="50" t="s">
        <v>53</v>
      </c>
      <c r="C49" s="51"/>
      <c r="D49" s="51"/>
      <c r="E49" s="51"/>
      <c r="F49" s="51"/>
      <c r="G49" s="51"/>
      <c r="H49" s="51"/>
      <c r="I49" s="52">
        <v>4178.3900000000003</v>
      </c>
      <c r="J49" s="52"/>
      <c r="K49" s="53">
        <v>-18662.580000000002</v>
      </c>
    </row>
    <row r="50" spans="1:11" ht="12" customHeight="1">
      <c r="A50" s="54"/>
      <c r="B50" s="38" t="s">
        <v>54</v>
      </c>
      <c r="C50" s="36"/>
      <c r="D50" s="36"/>
      <c r="E50" s="36"/>
      <c r="F50" s="36"/>
      <c r="G50" s="36"/>
      <c r="H50" s="36"/>
      <c r="I50" s="39">
        <f>SUM(I41:I49)</f>
        <v>42112.23</v>
      </c>
      <c r="J50" s="39"/>
      <c r="K50" s="40">
        <f>SUM(K41:K49)</f>
        <v>37933.839999999997</v>
      </c>
    </row>
    <row r="51" spans="1:11" ht="12" customHeight="1">
      <c r="A51" s="58" t="s">
        <v>55</v>
      </c>
      <c r="B51" s="59"/>
      <c r="C51" s="59"/>
      <c r="D51" s="59"/>
      <c r="E51" s="59"/>
      <c r="F51" s="59"/>
      <c r="G51" s="59"/>
      <c r="H51" s="59"/>
      <c r="I51" s="60">
        <v>0</v>
      </c>
      <c r="J51" s="60">
        <v>2666.82</v>
      </c>
      <c r="K51" s="61">
        <v>0</v>
      </c>
    </row>
    <row r="52" spans="1:11" ht="12" customHeight="1">
      <c r="A52" s="58" t="s">
        <v>56</v>
      </c>
      <c r="B52" s="59"/>
      <c r="C52" s="59"/>
      <c r="D52" s="59"/>
      <c r="E52" s="59"/>
      <c r="F52" s="59"/>
      <c r="G52" s="59"/>
      <c r="H52" s="59"/>
      <c r="I52" s="60">
        <v>0</v>
      </c>
      <c r="J52" s="60"/>
      <c r="K52" s="61">
        <v>0</v>
      </c>
    </row>
    <row r="53" spans="1:11" ht="12" customHeight="1">
      <c r="A53" s="32" t="s">
        <v>57</v>
      </c>
      <c r="B53" s="33"/>
      <c r="C53" s="33"/>
      <c r="D53" s="33"/>
      <c r="E53" s="33"/>
      <c r="F53" s="33"/>
      <c r="G53" s="33"/>
      <c r="H53" s="33"/>
      <c r="I53" s="33"/>
      <c r="J53" s="33"/>
      <c r="K53" s="34"/>
    </row>
    <row r="54" spans="1:11" ht="12" customHeight="1">
      <c r="A54" s="41"/>
      <c r="B54" s="45" t="s">
        <v>58</v>
      </c>
      <c r="C54" s="33"/>
      <c r="D54" s="33"/>
      <c r="E54" s="33"/>
      <c r="F54" s="33"/>
      <c r="G54" s="33"/>
      <c r="H54" s="43">
        <v>5528.54</v>
      </c>
      <c r="I54" s="33"/>
      <c r="J54" s="33"/>
      <c r="K54" s="44">
        <v>6023.39</v>
      </c>
    </row>
    <row r="55" spans="1:11" ht="12" customHeight="1">
      <c r="A55" s="49"/>
      <c r="B55" s="62" t="s">
        <v>59</v>
      </c>
      <c r="C55" s="51"/>
      <c r="D55" s="51"/>
      <c r="E55" s="51"/>
      <c r="F55" s="51"/>
      <c r="G55" s="51"/>
      <c r="H55" s="63">
        <v>0</v>
      </c>
      <c r="I55" s="51"/>
      <c r="J55" s="51"/>
      <c r="K55" s="64">
        <v>0</v>
      </c>
    </row>
    <row r="56" spans="1:11" ht="12" customHeight="1">
      <c r="A56" s="54"/>
      <c r="B56" s="38" t="s">
        <v>60</v>
      </c>
      <c r="C56" s="36"/>
      <c r="D56" s="36"/>
      <c r="E56" s="36"/>
      <c r="F56" s="36"/>
      <c r="G56" s="36"/>
      <c r="H56" s="36"/>
      <c r="I56" s="39">
        <f>SUM(H54+H55)</f>
        <v>5528.54</v>
      </c>
      <c r="J56" s="39"/>
      <c r="K56" s="40">
        <f>SUM(K54:K55)</f>
        <v>6023.39</v>
      </c>
    </row>
    <row r="57" spans="1:11" ht="12" customHeight="1">
      <c r="A57" s="32" t="s">
        <v>61</v>
      </c>
      <c r="B57" s="33"/>
      <c r="C57" s="33"/>
      <c r="D57" s="33"/>
      <c r="E57" s="33"/>
      <c r="F57" s="33"/>
      <c r="G57" s="33"/>
      <c r="H57" s="33"/>
      <c r="I57" s="47">
        <v>0</v>
      </c>
      <c r="J57" s="47"/>
      <c r="K57" s="48">
        <v>45.79</v>
      </c>
    </row>
    <row r="58" spans="1:11" ht="12" customHeight="1">
      <c r="A58" s="27" t="s">
        <v>62</v>
      </c>
      <c r="B58" s="28"/>
      <c r="C58" s="28"/>
      <c r="D58" s="28"/>
      <c r="E58" s="28"/>
      <c r="F58" s="28"/>
      <c r="G58" s="28"/>
      <c r="H58" s="28"/>
      <c r="I58" s="56">
        <f>SUM(I50+I51+I52+I56+I57)</f>
        <v>47640.770000000004</v>
      </c>
      <c r="J58" s="56"/>
      <c r="K58" s="57">
        <f>SUM(K50+K51+K52+K56+K57)</f>
        <v>44003.02</v>
      </c>
    </row>
    <row r="59" spans="1:11" ht="12" customHeight="1">
      <c r="A59" s="65" t="s">
        <v>390</v>
      </c>
      <c r="B59" s="24"/>
      <c r="C59" s="24"/>
      <c r="D59" s="24"/>
      <c r="E59" s="24"/>
      <c r="F59" s="24"/>
      <c r="G59" s="65"/>
      <c r="H59" s="24"/>
      <c r="I59" s="66"/>
      <c r="J59" s="66"/>
      <c r="K59" s="66" t="s">
        <v>380</v>
      </c>
    </row>
    <row r="60" spans="1:11" ht="12" customHeight="1" thickBot="1">
      <c r="A60" s="65"/>
      <c r="B60" s="24"/>
      <c r="C60" s="24"/>
      <c r="D60" s="24"/>
      <c r="E60" s="24"/>
      <c r="F60" s="24"/>
      <c r="G60" s="65"/>
      <c r="H60" s="24"/>
      <c r="I60" s="66"/>
      <c r="J60" s="66"/>
      <c r="K60" s="66"/>
    </row>
    <row r="61" spans="1:11" ht="12" customHeight="1" thickBot="1">
      <c r="A61" s="27"/>
      <c r="B61" s="28"/>
      <c r="C61" s="28"/>
      <c r="D61" s="29" t="s">
        <v>63</v>
      </c>
      <c r="E61" s="28"/>
      <c r="F61" s="28"/>
      <c r="G61" s="28"/>
      <c r="H61" s="28"/>
      <c r="I61" s="30">
        <v>2008</v>
      </c>
      <c r="J61" s="30"/>
      <c r="K61" s="31">
        <v>2007</v>
      </c>
    </row>
    <row r="62" spans="1:11" ht="12" customHeight="1">
      <c r="A62" s="32" t="s">
        <v>64</v>
      </c>
      <c r="B62" s="33"/>
      <c r="C62" s="33"/>
      <c r="D62" s="33"/>
      <c r="E62" s="33"/>
      <c r="F62" s="33"/>
      <c r="G62" s="33"/>
      <c r="H62" s="33"/>
      <c r="I62" s="47">
        <v>0</v>
      </c>
      <c r="J62" s="47"/>
      <c r="K62" s="48">
        <v>0</v>
      </c>
    </row>
    <row r="63" spans="1:11" ht="12" customHeight="1">
      <c r="A63" s="32" t="s">
        <v>65</v>
      </c>
      <c r="B63" s="33"/>
      <c r="C63" s="33"/>
      <c r="D63" s="33"/>
      <c r="E63" s="33"/>
      <c r="F63" s="33"/>
      <c r="G63" s="42"/>
      <c r="H63" s="33"/>
      <c r="I63" s="47">
        <v>0</v>
      </c>
      <c r="J63" s="47"/>
      <c r="K63" s="48">
        <v>0</v>
      </c>
    </row>
    <row r="64" spans="1:11" ht="12" customHeight="1">
      <c r="A64" s="32" t="s">
        <v>66</v>
      </c>
      <c r="B64" s="33"/>
      <c r="C64" s="33"/>
      <c r="D64" s="33"/>
      <c r="E64" s="33"/>
      <c r="F64" s="33"/>
      <c r="G64" s="33"/>
      <c r="H64" s="33"/>
      <c r="I64" s="47">
        <v>0</v>
      </c>
      <c r="J64" s="47"/>
      <c r="K64" s="48">
        <v>0</v>
      </c>
    </row>
    <row r="65" spans="1:16" ht="12" customHeight="1">
      <c r="A65" s="32" t="s">
        <v>67</v>
      </c>
      <c r="B65" s="33"/>
      <c r="C65" s="33"/>
      <c r="D65" s="33"/>
      <c r="E65" s="33"/>
      <c r="F65" s="33"/>
      <c r="G65" s="33"/>
      <c r="H65" s="33"/>
      <c r="I65" s="47">
        <v>0</v>
      </c>
      <c r="J65" s="47"/>
      <c r="K65" s="48">
        <v>0</v>
      </c>
    </row>
    <row r="66" spans="1:16" ht="12" customHeight="1">
      <c r="A66" s="27" t="s">
        <v>68</v>
      </c>
      <c r="B66" s="28"/>
      <c r="C66" s="28"/>
      <c r="D66" s="28"/>
      <c r="E66" s="28"/>
      <c r="F66" s="28"/>
      <c r="G66" s="28"/>
      <c r="H66" s="28"/>
      <c r="I66" s="56">
        <f>SUM(I62:I65)</f>
        <v>0</v>
      </c>
      <c r="J66" s="56"/>
      <c r="K66" s="57">
        <f>SUM(K62:K65)</f>
        <v>0</v>
      </c>
    </row>
    <row r="67" spans="1:16" ht="12" customHeight="1" thickBot="1">
      <c r="A67" s="42"/>
      <c r="B67" s="33"/>
      <c r="C67" s="33"/>
      <c r="D67" s="67" t="s">
        <v>69</v>
      </c>
      <c r="E67" s="33"/>
      <c r="F67" s="33"/>
      <c r="G67" s="33"/>
      <c r="H67" s="33"/>
      <c r="I67" s="47"/>
      <c r="J67" s="47"/>
      <c r="K67" s="47"/>
    </row>
    <row r="68" spans="1:16" ht="12" customHeight="1" thickBot="1">
      <c r="A68" s="149"/>
      <c r="B68" s="150"/>
      <c r="C68" s="150"/>
      <c r="D68" s="151"/>
      <c r="E68" s="150"/>
      <c r="F68" s="150"/>
      <c r="G68" s="150"/>
      <c r="H68" s="150"/>
      <c r="I68" s="152">
        <v>2008</v>
      </c>
      <c r="J68" s="152"/>
      <c r="K68" s="153">
        <v>2007</v>
      </c>
      <c r="P68">
        <v>44192.91</v>
      </c>
    </row>
    <row r="69" spans="1:16" ht="12" customHeight="1">
      <c r="A69" s="118" t="s">
        <v>70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39"/>
      <c r="P69">
        <v>-8876.91</v>
      </c>
    </row>
    <row r="70" spans="1:16" ht="12" customHeight="1">
      <c r="A70" s="122"/>
      <c r="B70" s="42" t="s">
        <v>71</v>
      </c>
      <c r="C70" s="33"/>
      <c r="D70" s="33"/>
      <c r="E70" s="33"/>
      <c r="F70" s="33"/>
      <c r="G70" s="33"/>
      <c r="H70" s="33"/>
      <c r="I70" s="47">
        <v>23867.040000000001</v>
      </c>
      <c r="J70" s="47"/>
      <c r="K70" s="141">
        <v>19341.669999999998</v>
      </c>
    </row>
    <row r="71" spans="1:16" ht="12" customHeight="1">
      <c r="A71" s="122"/>
      <c r="B71" s="42" t="s">
        <v>72</v>
      </c>
      <c r="C71" s="33"/>
      <c r="D71" s="33"/>
      <c r="E71" s="33"/>
      <c r="F71" s="33"/>
      <c r="G71" s="33"/>
      <c r="H71" s="33"/>
      <c r="I71" s="47">
        <v>0</v>
      </c>
      <c r="J71" s="47"/>
      <c r="K71" s="141">
        <v>0</v>
      </c>
      <c r="P71">
        <f>SUM(P68:P70)</f>
        <v>35316</v>
      </c>
    </row>
    <row r="72" spans="1:16" ht="12" customHeight="1">
      <c r="A72" s="122"/>
      <c r="B72" s="42" t="s">
        <v>73</v>
      </c>
      <c r="C72" s="33"/>
      <c r="D72" s="33"/>
      <c r="E72" s="33"/>
      <c r="F72" s="33"/>
      <c r="G72" s="33"/>
      <c r="H72" s="33"/>
      <c r="I72" s="47">
        <v>0</v>
      </c>
      <c r="J72" s="47"/>
      <c r="K72" s="141">
        <v>0</v>
      </c>
    </row>
    <row r="73" spans="1:16" ht="12" customHeight="1">
      <c r="A73" s="122"/>
      <c r="B73" s="42" t="s">
        <v>74</v>
      </c>
      <c r="C73" s="33"/>
      <c r="D73" s="33"/>
      <c r="E73" s="33"/>
      <c r="F73" s="33"/>
      <c r="G73" s="33"/>
      <c r="H73" s="33"/>
      <c r="I73" s="47">
        <v>0</v>
      </c>
      <c r="J73" s="47"/>
      <c r="K73" s="141">
        <v>0</v>
      </c>
    </row>
    <row r="74" spans="1:16" ht="12" customHeight="1">
      <c r="A74" s="122"/>
      <c r="B74" s="42" t="s">
        <v>75</v>
      </c>
      <c r="C74" s="33"/>
      <c r="D74" s="33"/>
      <c r="E74" s="33"/>
      <c r="F74" s="33"/>
      <c r="G74" s="33"/>
      <c r="H74" s="33"/>
      <c r="I74" s="47">
        <v>0</v>
      </c>
      <c r="J74" s="47"/>
      <c r="K74" s="141">
        <v>0</v>
      </c>
    </row>
    <row r="75" spans="1:16" ht="12" customHeight="1">
      <c r="A75" s="122"/>
      <c r="B75" s="33"/>
      <c r="C75" s="45"/>
      <c r="D75" s="33"/>
      <c r="E75" s="45" t="s">
        <v>76</v>
      </c>
      <c r="F75" s="33"/>
      <c r="G75" s="33"/>
      <c r="H75" s="43"/>
      <c r="I75" s="47">
        <v>0</v>
      </c>
      <c r="J75" s="47"/>
      <c r="K75" s="141">
        <v>0</v>
      </c>
    </row>
    <row r="76" spans="1:16" ht="12" customHeight="1">
      <c r="A76" s="154"/>
      <c r="B76" s="155"/>
      <c r="C76" s="155"/>
      <c r="D76" s="155"/>
      <c r="E76" s="156" t="s">
        <v>77</v>
      </c>
      <c r="F76" s="155"/>
      <c r="G76" s="155"/>
      <c r="H76" s="157"/>
      <c r="I76" s="158">
        <v>10223.200000000001</v>
      </c>
      <c r="J76" s="158"/>
      <c r="K76" s="159">
        <v>13463.02</v>
      </c>
    </row>
    <row r="77" spans="1:16" ht="12" customHeight="1" thickBot="1">
      <c r="A77" s="119" t="s">
        <v>78</v>
      </c>
      <c r="B77" s="116"/>
      <c r="C77" s="116"/>
      <c r="D77" s="116"/>
      <c r="E77" s="116"/>
      <c r="F77" s="116"/>
      <c r="G77" s="116"/>
      <c r="H77" s="116"/>
      <c r="I77" s="125">
        <f>SUM(I70:I76)</f>
        <v>34090.240000000005</v>
      </c>
      <c r="J77" s="125"/>
      <c r="K77" s="146">
        <f>SUM(K70:K76)</f>
        <v>32804.69</v>
      </c>
    </row>
    <row r="78" spans="1:16" ht="12" customHeight="1">
      <c r="A78" s="32" t="s">
        <v>79</v>
      </c>
      <c r="B78" s="33"/>
      <c r="C78" s="33"/>
      <c r="D78" s="33"/>
      <c r="E78" s="33"/>
      <c r="F78" s="33"/>
      <c r="G78" s="33"/>
      <c r="H78" s="33"/>
      <c r="I78" s="33"/>
      <c r="J78" s="33"/>
      <c r="K78" s="34"/>
    </row>
    <row r="79" spans="1:16" ht="12" customHeight="1">
      <c r="A79" s="41"/>
      <c r="B79" s="42" t="s">
        <v>80</v>
      </c>
      <c r="C79" s="33"/>
      <c r="D79" s="33"/>
      <c r="E79" s="33"/>
      <c r="F79" s="33"/>
      <c r="G79" s="33"/>
      <c r="H79" s="33"/>
      <c r="I79" s="47">
        <v>2000</v>
      </c>
      <c r="J79" s="47"/>
      <c r="K79" s="48">
        <v>966.41</v>
      </c>
    </row>
    <row r="80" spans="1:16" ht="12" customHeight="1">
      <c r="A80" s="41"/>
      <c r="B80" s="42" t="s">
        <v>81</v>
      </c>
      <c r="C80" s="33"/>
      <c r="D80" s="33"/>
      <c r="E80" s="33"/>
      <c r="F80" s="33"/>
      <c r="G80" s="33"/>
      <c r="H80" s="33"/>
      <c r="I80" s="47">
        <v>20121.490000000002</v>
      </c>
      <c r="J80" s="47"/>
      <c r="K80" s="48">
        <v>18987.54</v>
      </c>
    </row>
    <row r="81" spans="1:13" ht="12" customHeight="1">
      <c r="A81" s="41"/>
      <c r="B81" s="42" t="s">
        <v>82</v>
      </c>
      <c r="C81" s="33"/>
      <c r="D81" s="33"/>
      <c r="E81" s="33"/>
      <c r="F81" s="33"/>
      <c r="G81" s="33"/>
      <c r="H81" s="33"/>
      <c r="I81" s="47">
        <v>60</v>
      </c>
      <c r="J81" s="47"/>
      <c r="K81" s="48">
        <v>450.01</v>
      </c>
      <c r="M81" s="72">
        <f>SUM(K79:K81)</f>
        <v>20403.96</v>
      </c>
    </row>
    <row r="82" spans="1:13" ht="12" customHeight="1">
      <c r="A82" s="41"/>
      <c r="B82" s="42" t="s">
        <v>83</v>
      </c>
      <c r="C82" s="33"/>
      <c r="D82" s="33"/>
      <c r="E82" s="33"/>
      <c r="F82" s="33"/>
      <c r="G82" s="33"/>
      <c r="H82" s="33"/>
      <c r="I82" s="47"/>
      <c r="J82" s="47"/>
      <c r="K82" s="48"/>
    </row>
    <row r="83" spans="1:13" ht="12" customHeight="1">
      <c r="A83" s="41"/>
      <c r="B83" s="42"/>
      <c r="C83" s="45" t="s">
        <v>84</v>
      </c>
      <c r="D83" s="33"/>
      <c r="E83" s="33"/>
      <c r="F83" s="33"/>
      <c r="G83" s="33"/>
      <c r="H83" s="43">
        <v>0</v>
      </c>
      <c r="I83" s="33"/>
      <c r="J83" s="33"/>
      <c r="K83" s="44">
        <v>0</v>
      </c>
    </row>
    <row r="84" spans="1:13" ht="12" customHeight="1">
      <c r="A84" s="41"/>
      <c r="B84" s="33"/>
      <c r="C84" s="45" t="s">
        <v>85</v>
      </c>
      <c r="D84" s="33"/>
      <c r="E84" s="33"/>
      <c r="F84" s="33"/>
      <c r="G84" s="33"/>
      <c r="H84" s="43">
        <v>1341.15</v>
      </c>
      <c r="I84" s="33"/>
      <c r="J84" s="33"/>
      <c r="K84" s="44">
        <v>1392.39</v>
      </c>
    </row>
    <row r="85" spans="1:13" ht="12" customHeight="1">
      <c r="A85" s="41"/>
      <c r="B85" s="33"/>
      <c r="C85" s="45" t="s">
        <v>86</v>
      </c>
      <c r="D85" s="33"/>
      <c r="E85" s="33"/>
      <c r="F85" s="33"/>
      <c r="G85" s="33"/>
      <c r="H85" s="43">
        <v>0</v>
      </c>
      <c r="I85" s="33"/>
      <c r="J85" s="33"/>
      <c r="K85" s="44">
        <v>0</v>
      </c>
    </row>
    <row r="86" spans="1:13" ht="12" customHeight="1">
      <c r="A86" s="41"/>
      <c r="B86" s="33"/>
      <c r="C86" s="45" t="s">
        <v>87</v>
      </c>
      <c r="D86" s="33"/>
      <c r="E86" s="33"/>
      <c r="F86" s="33"/>
      <c r="G86" s="33"/>
      <c r="H86" s="43">
        <v>0</v>
      </c>
      <c r="I86" s="33"/>
      <c r="J86" s="33"/>
      <c r="K86" s="44">
        <v>0</v>
      </c>
    </row>
    <row r="87" spans="1:13" ht="12" customHeight="1">
      <c r="A87" s="41"/>
      <c r="B87" s="33"/>
      <c r="C87" s="45" t="s">
        <v>88</v>
      </c>
      <c r="D87" s="33"/>
      <c r="E87" s="33"/>
      <c r="F87" s="33"/>
      <c r="G87" s="33"/>
      <c r="H87" s="43">
        <v>0</v>
      </c>
      <c r="I87" s="33"/>
      <c r="J87" s="33"/>
      <c r="K87" s="44">
        <v>0</v>
      </c>
    </row>
    <row r="88" spans="1:13" ht="12" customHeight="1">
      <c r="A88" s="41"/>
      <c r="B88" s="33"/>
      <c r="C88" s="33"/>
      <c r="D88" s="42" t="s">
        <v>89</v>
      </c>
      <c r="E88" s="33"/>
      <c r="F88" s="33"/>
      <c r="G88" s="33"/>
      <c r="H88" s="33"/>
      <c r="I88" s="47">
        <f>SUM(H83:H87)</f>
        <v>1341.15</v>
      </c>
      <c r="J88" s="47"/>
      <c r="K88" s="48">
        <f>SUM(K83:K87)</f>
        <v>1392.39</v>
      </c>
    </row>
    <row r="89" spans="1:13" ht="12" customHeight="1">
      <c r="A89" s="41"/>
      <c r="B89" s="42" t="s">
        <v>90</v>
      </c>
      <c r="C89" s="33"/>
      <c r="D89" s="33"/>
      <c r="E89" s="33"/>
      <c r="F89" s="33"/>
      <c r="G89" s="33"/>
      <c r="H89" s="33"/>
      <c r="I89" s="33"/>
      <c r="J89" s="33"/>
      <c r="K89" s="34"/>
    </row>
    <row r="90" spans="1:13" ht="12" customHeight="1">
      <c r="A90" s="41"/>
      <c r="B90" s="45" t="s">
        <v>91</v>
      </c>
      <c r="C90" s="42"/>
      <c r="D90" s="33"/>
      <c r="E90" s="33"/>
      <c r="F90" s="33"/>
      <c r="G90" s="33"/>
      <c r="H90" s="43">
        <v>240</v>
      </c>
      <c r="I90" s="33"/>
      <c r="J90" s="33"/>
      <c r="K90" s="44">
        <v>240</v>
      </c>
    </row>
    <row r="91" spans="1:13" ht="12" customHeight="1">
      <c r="A91" s="41"/>
      <c r="B91" s="45" t="s">
        <v>92</v>
      </c>
      <c r="C91" s="33"/>
      <c r="D91" s="33"/>
      <c r="E91" s="33"/>
      <c r="F91" s="33"/>
      <c r="G91" s="33"/>
      <c r="H91" s="43">
        <v>868.99</v>
      </c>
      <c r="I91" s="33"/>
      <c r="J91" s="33"/>
      <c r="K91" s="44">
        <v>935.31</v>
      </c>
    </row>
    <row r="92" spans="1:13" ht="12" customHeight="1">
      <c r="A92" s="41"/>
      <c r="B92" s="45" t="s">
        <v>93</v>
      </c>
      <c r="C92" s="33"/>
      <c r="D92" s="42"/>
      <c r="E92" s="33"/>
      <c r="F92" s="33"/>
      <c r="G92" s="33"/>
      <c r="H92" s="43">
        <v>0</v>
      </c>
      <c r="I92" s="33"/>
      <c r="J92" s="33"/>
      <c r="K92" s="44">
        <v>0</v>
      </c>
    </row>
    <row r="93" spans="1:13" ht="12" customHeight="1">
      <c r="A93" s="41"/>
      <c r="B93" s="45" t="s">
        <v>94</v>
      </c>
      <c r="C93" s="33"/>
      <c r="D93" s="33"/>
      <c r="E93" s="33"/>
      <c r="F93" s="33"/>
      <c r="G93" s="33"/>
      <c r="H93" s="33"/>
      <c r="I93" s="33"/>
      <c r="J93" s="33"/>
      <c r="K93" s="34"/>
    </row>
    <row r="94" spans="1:13" ht="12" customHeight="1">
      <c r="A94" s="41"/>
      <c r="B94" s="33"/>
      <c r="C94" s="45" t="s">
        <v>95</v>
      </c>
      <c r="D94" s="33"/>
      <c r="E94" s="33"/>
      <c r="F94" s="33"/>
      <c r="G94" s="33"/>
      <c r="H94" s="43">
        <v>0</v>
      </c>
      <c r="I94" s="33"/>
      <c r="J94" s="33"/>
      <c r="K94" s="44">
        <v>0</v>
      </c>
    </row>
    <row r="95" spans="1:13" ht="12" customHeight="1">
      <c r="A95" s="41"/>
      <c r="B95" s="33"/>
      <c r="C95" s="33"/>
      <c r="D95" s="42" t="s">
        <v>96</v>
      </c>
      <c r="E95" s="33"/>
      <c r="F95" s="33"/>
      <c r="G95" s="33"/>
      <c r="H95" s="33"/>
      <c r="I95" s="47">
        <f>SUM(H90:H94)</f>
        <v>1108.99</v>
      </c>
      <c r="J95" s="47"/>
      <c r="K95" s="48">
        <f>SUM(K90:K94)</f>
        <v>1175.31</v>
      </c>
    </row>
    <row r="96" spans="1:13" ht="12" customHeight="1">
      <c r="A96" s="41"/>
      <c r="B96" s="42" t="s">
        <v>97</v>
      </c>
      <c r="C96" s="33"/>
      <c r="D96" s="33"/>
      <c r="E96" s="33"/>
      <c r="F96" s="33"/>
      <c r="G96" s="33"/>
      <c r="H96" s="33"/>
      <c r="I96" s="33"/>
      <c r="J96" s="33"/>
      <c r="K96" s="34"/>
    </row>
    <row r="97" spans="1:11" ht="12" customHeight="1">
      <c r="A97" s="41"/>
      <c r="B97" s="42" t="s">
        <v>98</v>
      </c>
      <c r="C97" s="33"/>
      <c r="D97" s="33"/>
      <c r="E97" s="33"/>
      <c r="F97" s="33"/>
      <c r="G97" s="33"/>
      <c r="H97" s="33"/>
      <c r="I97" s="47">
        <v>-1399.42</v>
      </c>
      <c r="J97" s="47"/>
      <c r="K97" s="48">
        <v>597.12</v>
      </c>
    </row>
    <row r="98" spans="1:11" ht="12" customHeight="1">
      <c r="A98" s="41"/>
      <c r="B98" s="42" t="s">
        <v>99</v>
      </c>
      <c r="C98" s="33"/>
      <c r="D98" s="33"/>
      <c r="E98" s="33"/>
      <c r="F98" s="33"/>
      <c r="G98" s="33"/>
      <c r="H98" s="33"/>
      <c r="I98" s="47">
        <v>0</v>
      </c>
      <c r="J98" s="47"/>
      <c r="K98" s="48">
        <v>0</v>
      </c>
    </row>
    <row r="99" spans="1:11" ht="12" customHeight="1">
      <c r="A99" s="41"/>
      <c r="B99" s="42" t="s">
        <v>100</v>
      </c>
      <c r="C99" s="33"/>
      <c r="D99" s="33"/>
      <c r="E99" s="33"/>
      <c r="F99" s="33"/>
      <c r="G99" s="33"/>
      <c r="H99" s="33"/>
      <c r="I99" s="47">
        <v>0</v>
      </c>
      <c r="J99" s="47"/>
      <c r="K99" s="48">
        <v>0</v>
      </c>
    </row>
    <row r="100" spans="1:11" ht="12" customHeight="1">
      <c r="A100" s="49"/>
      <c r="B100" s="50" t="s">
        <v>101</v>
      </c>
      <c r="C100" s="51"/>
      <c r="D100" s="51"/>
      <c r="E100" s="51"/>
      <c r="F100" s="51"/>
      <c r="G100" s="51"/>
      <c r="H100" s="51"/>
      <c r="I100" s="52">
        <v>1173.1500000000001</v>
      </c>
      <c r="J100" s="52"/>
      <c r="K100" s="53">
        <v>1780.11</v>
      </c>
    </row>
    <row r="101" spans="1:11" ht="12" customHeight="1">
      <c r="A101" s="71" t="s">
        <v>102</v>
      </c>
      <c r="B101" s="36"/>
      <c r="C101" s="36"/>
      <c r="D101" s="36"/>
      <c r="E101" s="36"/>
      <c r="F101" s="36"/>
      <c r="G101" s="36"/>
      <c r="H101" s="36"/>
      <c r="I101" s="39">
        <f>SUM(I79:I100)</f>
        <v>24405.360000000008</v>
      </c>
      <c r="J101" s="39"/>
      <c r="K101" s="40">
        <f>SUM(M81+K88+K95+K97+K98+K99+K100)</f>
        <v>25348.89</v>
      </c>
    </row>
    <row r="102" spans="1:11" ht="12" customHeight="1">
      <c r="A102" s="58" t="s">
        <v>103</v>
      </c>
      <c r="B102" s="59"/>
      <c r="C102" s="59"/>
      <c r="D102" s="59"/>
      <c r="E102" s="59"/>
      <c r="F102" s="59"/>
      <c r="G102" s="59"/>
      <c r="H102" s="59"/>
      <c r="I102" s="60">
        <f>SUM(I77-I101)</f>
        <v>9684.8799999999974</v>
      </c>
      <c r="J102" s="60"/>
      <c r="K102" s="61">
        <f>SUM(K77-K101)</f>
        <v>7455.8000000000029</v>
      </c>
    </row>
    <row r="103" spans="1:11" ht="12" customHeight="1">
      <c r="A103" s="32" t="s">
        <v>104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4"/>
    </row>
    <row r="104" spans="1:11" ht="12" customHeight="1">
      <c r="A104" s="41"/>
      <c r="B104" s="42" t="s">
        <v>105</v>
      </c>
      <c r="C104" s="33"/>
      <c r="D104" s="33"/>
      <c r="E104" s="33"/>
      <c r="F104" s="33"/>
      <c r="G104" s="33"/>
      <c r="H104" s="33"/>
      <c r="I104" s="33"/>
      <c r="J104" s="33"/>
      <c r="K104" s="34"/>
    </row>
    <row r="105" spans="1:11" ht="12" customHeight="1">
      <c r="A105" s="41"/>
      <c r="B105" s="73" t="s">
        <v>106</v>
      </c>
      <c r="C105" s="33"/>
      <c r="D105" s="33"/>
      <c r="E105" s="33"/>
      <c r="F105" s="33"/>
      <c r="G105" s="33"/>
      <c r="H105" s="43">
        <v>0</v>
      </c>
      <c r="I105" s="33"/>
      <c r="J105" s="33"/>
      <c r="K105" s="44">
        <v>0</v>
      </c>
    </row>
    <row r="106" spans="1:11" ht="12" customHeight="1">
      <c r="A106" s="41"/>
      <c r="B106" s="45" t="s">
        <v>107</v>
      </c>
      <c r="C106" s="33"/>
      <c r="D106" s="33"/>
      <c r="E106" s="33"/>
      <c r="F106" s="33"/>
      <c r="G106" s="33"/>
      <c r="H106" s="43">
        <v>0</v>
      </c>
      <c r="I106" s="33"/>
      <c r="J106" s="33"/>
      <c r="K106" s="44">
        <v>0</v>
      </c>
    </row>
    <row r="107" spans="1:11" ht="12" customHeight="1">
      <c r="A107" s="41"/>
      <c r="B107" s="45" t="s">
        <v>108</v>
      </c>
      <c r="C107" s="33"/>
      <c r="D107" s="33"/>
      <c r="E107" s="33"/>
      <c r="F107" s="33"/>
      <c r="G107" s="33"/>
      <c r="H107" s="43">
        <v>0</v>
      </c>
      <c r="I107" s="33"/>
      <c r="J107" s="33"/>
      <c r="K107" s="44">
        <v>0</v>
      </c>
    </row>
    <row r="108" spans="1:11" ht="12" customHeight="1">
      <c r="A108" s="41"/>
      <c r="B108" s="33"/>
      <c r="C108" s="33"/>
      <c r="D108" s="42" t="s">
        <v>109</v>
      </c>
      <c r="E108" s="33"/>
      <c r="F108" s="33"/>
      <c r="G108" s="33"/>
      <c r="H108" s="33"/>
      <c r="I108" s="47">
        <f>SUM(H105:H107)</f>
        <v>0</v>
      </c>
      <c r="J108" s="47"/>
      <c r="K108" s="48">
        <f>SUM(K105:K107)</f>
        <v>0</v>
      </c>
    </row>
    <row r="109" spans="1:11" ht="12" customHeight="1">
      <c r="A109" s="41"/>
      <c r="B109" s="42" t="s">
        <v>110</v>
      </c>
      <c r="C109" s="33"/>
      <c r="D109" s="33"/>
      <c r="E109" s="33"/>
      <c r="F109" s="33"/>
      <c r="G109" s="33"/>
      <c r="H109" s="33"/>
      <c r="I109" s="33"/>
      <c r="J109" s="33"/>
      <c r="K109" s="34"/>
    </row>
    <row r="110" spans="1:11" ht="12" customHeight="1">
      <c r="A110" s="41"/>
      <c r="B110" s="45" t="s">
        <v>111</v>
      </c>
      <c r="C110" s="33"/>
      <c r="D110" s="33"/>
      <c r="E110" s="33"/>
      <c r="F110" s="33"/>
      <c r="G110" s="33"/>
      <c r="H110" s="33"/>
      <c r="I110" s="33"/>
      <c r="J110" s="33"/>
      <c r="K110" s="34"/>
    </row>
    <row r="111" spans="1:11" ht="12" customHeight="1">
      <c r="A111" s="41"/>
      <c r="B111" s="33"/>
      <c r="C111" s="45" t="s">
        <v>112</v>
      </c>
      <c r="D111" s="33"/>
      <c r="E111" s="33"/>
      <c r="F111" s="33"/>
      <c r="G111" s="33"/>
      <c r="H111" s="43">
        <v>0</v>
      </c>
      <c r="I111" s="33"/>
      <c r="J111" s="33"/>
      <c r="K111" s="44">
        <v>0</v>
      </c>
    </row>
    <row r="112" spans="1:11" ht="12" customHeight="1">
      <c r="A112" s="41"/>
      <c r="B112" s="33"/>
      <c r="C112" s="45" t="s">
        <v>113</v>
      </c>
      <c r="D112" s="33"/>
      <c r="E112" s="33"/>
      <c r="F112" s="33"/>
      <c r="G112" s="33"/>
      <c r="H112" s="43">
        <v>0</v>
      </c>
      <c r="I112" s="33"/>
      <c r="J112" s="33"/>
      <c r="K112" s="74">
        <v>0</v>
      </c>
    </row>
    <row r="113" spans="1:11" ht="12" customHeight="1">
      <c r="A113" s="41"/>
      <c r="B113" s="33"/>
      <c r="C113" s="45" t="s">
        <v>114</v>
      </c>
      <c r="D113" s="33"/>
      <c r="E113" s="33"/>
      <c r="F113" s="33"/>
      <c r="G113" s="33"/>
      <c r="H113" s="43">
        <v>0</v>
      </c>
      <c r="I113" s="33"/>
      <c r="J113" s="33"/>
      <c r="K113" s="44">
        <v>0</v>
      </c>
    </row>
    <row r="114" spans="1:11" ht="12" customHeight="1">
      <c r="A114" s="41"/>
      <c r="B114" s="33"/>
      <c r="C114" s="45" t="s">
        <v>115</v>
      </c>
      <c r="D114" s="33"/>
      <c r="E114" s="33"/>
      <c r="F114" s="33"/>
      <c r="G114" s="33"/>
      <c r="H114" s="43"/>
      <c r="I114" s="33"/>
      <c r="J114" s="33"/>
      <c r="K114" s="44">
        <v>0</v>
      </c>
    </row>
    <row r="115" spans="1:11" ht="12" customHeight="1">
      <c r="A115" s="41"/>
      <c r="B115" s="45" t="s">
        <v>116</v>
      </c>
      <c r="C115" s="33"/>
      <c r="D115" s="33"/>
      <c r="E115" s="33"/>
      <c r="F115" s="33"/>
      <c r="G115" s="33"/>
      <c r="H115" s="43">
        <v>0</v>
      </c>
      <c r="I115" s="33"/>
      <c r="J115" s="33"/>
      <c r="K115" s="44">
        <v>0</v>
      </c>
    </row>
    <row r="116" spans="1:11" ht="12" customHeight="1">
      <c r="A116" s="41"/>
      <c r="B116" s="45" t="s">
        <v>117</v>
      </c>
      <c r="C116" s="33"/>
      <c r="D116" s="33"/>
      <c r="E116" s="33"/>
      <c r="F116" s="33"/>
      <c r="G116" s="33"/>
      <c r="H116" s="43">
        <v>0</v>
      </c>
      <c r="I116" s="33"/>
      <c r="J116" s="33"/>
      <c r="K116" s="44">
        <v>0</v>
      </c>
    </row>
    <row r="117" spans="1:11" ht="12" customHeight="1">
      <c r="A117" s="41"/>
      <c r="B117" s="45" t="s">
        <v>118</v>
      </c>
      <c r="C117" s="33"/>
      <c r="D117" s="33"/>
      <c r="E117" s="33"/>
      <c r="F117" s="33"/>
      <c r="G117" s="33"/>
      <c r="H117" s="43"/>
      <c r="I117" s="33"/>
      <c r="J117" s="33"/>
      <c r="K117" s="75"/>
    </row>
    <row r="118" spans="1:11" ht="12" customHeight="1">
      <c r="A118" s="41"/>
      <c r="B118" s="33"/>
      <c r="C118" s="45" t="s">
        <v>112</v>
      </c>
      <c r="D118" s="33"/>
      <c r="E118" s="33"/>
      <c r="F118" s="33"/>
      <c r="G118" s="33"/>
      <c r="H118" s="43">
        <v>0</v>
      </c>
      <c r="I118" s="33"/>
      <c r="J118" s="33"/>
      <c r="K118" s="44">
        <v>0</v>
      </c>
    </row>
    <row r="119" spans="1:11" ht="12" customHeight="1">
      <c r="A119" s="41"/>
      <c r="B119" s="33"/>
      <c r="C119" s="45" t="s">
        <v>113</v>
      </c>
      <c r="D119" s="33"/>
      <c r="E119" s="33"/>
      <c r="F119" s="33"/>
      <c r="G119" s="33"/>
      <c r="H119" s="43">
        <v>0</v>
      </c>
      <c r="I119" s="33"/>
      <c r="J119" s="33"/>
      <c r="K119" s="44">
        <v>0</v>
      </c>
    </row>
    <row r="120" spans="1:11" ht="12" customHeight="1">
      <c r="A120" s="41"/>
      <c r="B120" s="33"/>
      <c r="C120" s="45" t="s">
        <v>119</v>
      </c>
      <c r="D120" s="33"/>
      <c r="E120" s="33"/>
      <c r="F120" s="33"/>
      <c r="G120" s="33"/>
      <c r="H120" s="43">
        <v>0</v>
      </c>
      <c r="I120" s="33"/>
      <c r="J120" s="33"/>
      <c r="K120" s="44">
        <v>0</v>
      </c>
    </row>
    <row r="121" spans="1:11" ht="12" customHeight="1">
      <c r="A121" s="41"/>
      <c r="B121" s="33"/>
      <c r="C121" s="45" t="s">
        <v>115</v>
      </c>
      <c r="D121" s="33"/>
      <c r="E121" s="33"/>
      <c r="F121" s="33"/>
      <c r="G121" s="33"/>
      <c r="H121" s="43">
        <v>18.309999999999999</v>
      </c>
      <c r="I121" s="33"/>
      <c r="J121" s="33"/>
      <c r="K121" s="44">
        <v>12.43</v>
      </c>
    </row>
    <row r="122" spans="1:11" ht="12" customHeight="1">
      <c r="A122" s="41"/>
      <c r="B122" s="33"/>
      <c r="C122" s="33"/>
      <c r="D122" s="42" t="s">
        <v>120</v>
      </c>
      <c r="E122" s="33"/>
      <c r="F122" s="33"/>
      <c r="G122" s="46"/>
      <c r="H122" s="33"/>
      <c r="I122" s="47">
        <f>SUM(H111:H121)</f>
        <v>18.309999999999999</v>
      </c>
      <c r="J122" s="47"/>
      <c r="K122" s="48">
        <f>SUM(K111:K121)</f>
        <v>12.43</v>
      </c>
    </row>
    <row r="123" spans="1:11" ht="12" customHeight="1">
      <c r="A123" s="65" t="s">
        <v>390</v>
      </c>
      <c r="B123" s="24"/>
      <c r="C123" s="24"/>
      <c r="D123" s="24"/>
      <c r="E123" s="24"/>
      <c r="F123" s="24"/>
      <c r="G123" s="65"/>
      <c r="H123" s="24"/>
      <c r="I123" s="66"/>
      <c r="J123" s="66"/>
      <c r="K123" s="66" t="s">
        <v>381</v>
      </c>
    </row>
    <row r="124" spans="1:11" ht="12" customHeight="1">
      <c r="A124" s="41"/>
      <c r="B124" s="42" t="s">
        <v>121</v>
      </c>
      <c r="C124" s="33"/>
      <c r="D124" s="33"/>
      <c r="E124" s="33"/>
      <c r="F124" s="33"/>
      <c r="G124" s="33"/>
      <c r="H124" s="33"/>
      <c r="I124" s="33"/>
      <c r="J124" s="33"/>
      <c r="K124" s="34"/>
    </row>
    <row r="125" spans="1:11" ht="12" customHeight="1">
      <c r="A125" s="41"/>
      <c r="B125" s="33"/>
      <c r="C125" s="45" t="s">
        <v>122</v>
      </c>
      <c r="D125" s="33"/>
      <c r="E125" s="33"/>
      <c r="F125" s="33"/>
      <c r="G125" s="33"/>
      <c r="H125" s="43">
        <v>0</v>
      </c>
      <c r="I125" s="33"/>
      <c r="J125" s="33"/>
      <c r="K125" s="44">
        <v>0</v>
      </c>
    </row>
    <row r="126" spans="1:11" ht="12" customHeight="1">
      <c r="A126" s="41"/>
      <c r="B126" s="33"/>
      <c r="C126" s="45" t="s">
        <v>123</v>
      </c>
      <c r="D126" s="33"/>
      <c r="E126" s="33"/>
      <c r="F126" s="33"/>
      <c r="G126" s="33"/>
      <c r="H126" s="43">
        <v>0</v>
      </c>
      <c r="I126" s="33"/>
      <c r="J126" s="33"/>
      <c r="K126" s="44">
        <v>0</v>
      </c>
    </row>
    <row r="127" spans="1:11" ht="12" customHeight="1">
      <c r="A127" s="41"/>
      <c r="B127" s="33"/>
      <c r="C127" s="45" t="s">
        <v>124</v>
      </c>
      <c r="D127" s="33"/>
      <c r="E127" s="33"/>
      <c r="F127" s="33"/>
      <c r="G127" s="33"/>
      <c r="H127" s="43">
        <v>0</v>
      </c>
      <c r="I127" s="33"/>
      <c r="J127" s="33"/>
      <c r="K127" s="44">
        <v>0</v>
      </c>
    </row>
    <row r="128" spans="1:11" ht="12" customHeight="1">
      <c r="A128" s="41"/>
      <c r="B128" s="33"/>
      <c r="C128" s="45" t="s">
        <v>115</v>
      </c>
      <c r="D128" s="33"/>
      <c r="E128" s="33"/>
      <c r="F128" s="33"/>
      <c r="G128" s="33"/>
      <c r="H128" s="43">
        <v>112.7</v>
      </c>
      <c r="I128" s="33"/>
      <c r="J128" s="33"/>
      <c r="K128" s="44">
        <v>213.3</v>
      </c>
    </row>
    <row r="129" spans="1:11" ht="12" customHeight="1">
      <c r="A129" s="49"/>
      <c r="B129" s="51"/>
      <c r="C129" s="51"/>
      <c r="D129" s="50" t="s">
        <v>125</v>
      </c>
      <c r="E129" s="51"/>
      <c r="F129" s="51"/>
      <c r="G129" s="51"/>
      <c r="H129" s="51"/>
      <c r="I129" s="52">
        <f>SUM(H125:H128)</f>
        <v>112.7</v>
      </c>
      <c r="J129" s="52"/>
      <c r="K129" s="53">
        <f>SUM(K125:K128)</f>
        <v>213.3</v>
      </c>
    </row>
    <row r="130" spans="1:11" ht="12" customHeight="1" thickBot="1">
      <c r="A130" s="78" t="s">
        <v>126</v>
      </c>
      <c r="B130" s="79"/>
      <c r="C130" s="79"/>
      <c r="D130" s="79"/>
      <c r="E130" s="79"/>
      <c r="F130" s="79"/>
      <c r="G130" s="79"/>
      <c r="H130" s="79"/>
      <c r="I130" s="80">
        <f>SUM((I108+I122)-I129)</f>
        <v>-94.39</v>
      </c>
      <c r="J130" s="80"/>
      <c r="K130" s="81">
        <f>SUM((K108+K122)-K129)</f>
        <v>-200.87</v>
      </c>
    </row>
    <row r="131" spans="1:11" ht="12" customHeight="1">
      <c r="A131" s="68" t="s">
        <v>127</v>
      </c>
      <c r="B131" s="77"/>
      <c r="C131" s="69"/>
      <c r="D131" s="69"/>
      <c r="E131" s="69"/>
      <c r="F131" s="69"/>
      <c r="G131" s="69"/>
      <c r="H131" s="69"/>
      <c r="I131" s="69"/>
      <c r="J131" s="69"/>
      <c r="K131" s="70"/>
    </row>
    <row r="132" spans="1:11" ht="12" customHeight="1">
      <c r="A132" s="41"/>
      <c r="B132" s="42" t="s">
        <v>128</v>
      </c>
      <c r="C132" s="33"/>
      <c r="D132" s="33"/>
      <c r="E132" s="33"/>
      <c r="F132" s="33"/>
      <c r="G132" s="33"/>
      <c r="H132" s="33"/>
      <c r="I132" s="33"/>
      <c r="J132" s="33"/>
      <c r="K132" s="34"/>
    </row>
    <row r="133" spans="1:11" ht="12" customHeight="1">
      <c r="A133" s="41"/>
      <c r="B133" s="33"/>
      <c r="C133" s="45" t="s">
        <v>129</v>
      </c>
      <c r="D133" s="33"/>
      <c r="E133" s="33"/>
      <c r="F133" s="33"/>
      <c r="G133" s="33"/>
      <c r="H133" s="43">
        <v>0</v>
      </c>
      <c r="I133" s="33"/>
      <c r="J133" s="33"/>
      <c r="K133" s="44">
        <v>0</v>
      </c>
    </row>
    <row r="134" spans="1:11" ht="12" customHeight="1">
      <c r="A134" s="41"/>
      <c r="B134" s="33"/>
      <c r="C134" s="45" t="s">
        <v>130</v>
      </c>
      <c r="D134" s="33"/>
      <c r="E134" s="33"/>
      <c r="F134" s="33"/>
      <c r="G134" s="33"/>
      <c r="H134" s="43">
        <v>0</v>
      </c>
      <c r="I134" s="33"/>
      <c r="J134" s="33"/>
      <c r="K134" s="44">
        <v>0</v>
      </c>
    </row>
    <row r="135" spans="1:11" ht="12" customHeight="1">
      <c r="A135" s="41"/>
      <c r="B135" s="33"/>
      <c r="C135" s="45" t="s">
        <v>131</v>
      </c>
      <c r="D135" s="33"/>
      <c r="E135" s="33"/>
      <c r="F135" s="33"/>
      <c r="G135" s="33"/>
      <c r="H135" s="43">
        <v>0</v>
      </c>
      <c r="I135" s="33"/>
      <c r="J135" s="33"/>
      <c r="K135" s="44">
        <v>0</v>
      </c>
    </row>
    <row r="136" spans="1:11" ht="12" customHeight="1">
      <c r="A136" s="41"/>
      <c r="B136" s="33"/>
      <c r="C136" s="33"/>
      <c r="D136" s="42" t="s">
        <v>132</v>
      </c>
      <c r="E136" s="33"/>
      <c r="F136" s="33"/>
      <c r="G136" s="33"/>
      <c r="H136" s="33"/>
      <c r="I136" s="47">
        <f>SUM(H133:H135)</f>
        <v>0</v>
      </c>
      <c r="J136" s="47"/>
      <c r="K136" s="48">
        <f>SUM(K133:K135)</f>
        <v>0</v>
      </c>
    </row>
    <row r="137" spans="1:11" ht="12" customHeight="1">
      <c r="A137" s="41"/>
      <c r="B137" s="42" t="s">
        <v>133</v>
      </c>
      <c r="C137" s="33"/>
      <c r="D137" s="33"/>
      <c r="E137" s="33"/>
      <c r="F137" s="33"/>
      <c r="G137" s="33"/>
      <c r="H137" s="33"/>
      <c r="I137" s="33"/>
      <c r="J137" s="33"/>
      <c r="K137" s="34"/>
    </row>
    <row r="138" spans="1:11" ht="12" customHeight="1">
      <c r="A138" s="41"/>
      <c r="B138" s="33"/>
      <c r="C138" s="45" t="s">
        <v>129</v>
      </c>
      <c r="D138" s="33"/>
      <c r="E138" s="33"/>
      <c r="F138" s="33"/>
      <c r="G138" s="33"/>
      <c r="H138" s="43">
        <v>0</v>
      </c>
      <c r="I138" s="33"/>
      <c r="J138" s="33"/>
      <c r="K138" s="44">
        <v>0</v>
      </c>
    </row>
    <row r="139" spans="1:11" ht="12" customHeight="1">
      <c r="A139" s="41"/>
      <c r="B139" s="33"/>
      <c r="C139" s="45" t="s">
        <v>130</v>
      </c>
      <c r="D139" s="33"/>
      <c r="E139" s="33"/>
      <c r="F139" s="33"/>
      <c r="G139" s="33"/>
      <c r="H139" s="43">
        <v>0</v>
      </c>
      <c r="I139" s="33"/>
      <c r="J139" s="33"/>
      <c r="K139" s="44">
        <v>0</v>
      </c>
    </row>
    <row r="140" spans="1:11" ht="12" customHeight="1">
      <c r="A140" s="41"/>
      <c r="B140" s="33"/>
      <c r="C140" s="45" t="s">
        <v>131</v>
      </c>
      <c r="D140" s="33"/>
      <c r="E140" s="33"/>
      <c r="F140" s="33"/>
      <c r="G140" s="33"/>
      <c r="H140" s="43">
        <v>0</v>
      </c>
      <c r="I140" s="33"/>
      <c r="J140" s="33"/>
      <c r="K140" s="44">
        <v>0</v>
      </c>
    </row>
    <row r="141" spans="1:11" ht="12" customHeight="1">
      <c r="A141" s="49"/>
      <c r="B141" s="51"/>
      <c r="C141" s="51"/>
      <c r="D141" s="50" t="s">
        <v>134</v>
      </c>
      <c r="E141" s="51"/>
      <c r="F141" s="51"/>
      <c r="G141" s="51"/>
      <c r="H141" s="51"/>
      <c r="I141" s="52">
        <f>SUM(H138:H140)</f>
        <v>0</v>
      </c>
      <c r="J141" s="52"/>
      <c r="K141" s="53">
        <f>SUM(K138:K140)</f>
        <v>0</v>
      </c>
    </row>
    <row r="142" spans="1:11" ht="12" customHeight="1" thickBot="1">
      <c r="A142" s="71" t="s">
        <v>135</v>
      </c>
      <c r="B142" s="36"/>
      <c r="C142" s="36"/>
      <c r="D142" s="36"/>
      <c r="E142" s="36"/>
      <c r="F142" s="36"/>
      <c r="G142" s="36"/>
      <c r="H142" s="36"/>
      <c r="I142" s="39">
        <f>SUM(I136-I141)</f>
        <v>0</v>
      </c>
      <c r="J142" s="39"/>
      <c r="K142" s="40">
        <f>SUM(K136-K141)</f>
        <v>0</v>
      </c>
    </row>
    <row r="143" spans="1:11" ht="12" customHeight="1">
      <c r="A143" s="68" t="s">
        <v>136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70"/>
    </row>
    <row r="144" spans="1:11" ht="12" customHeight="1">
      <c r="A144" s="41"/>
      <c r="B144" s="42" t="s">
        <v>137</v>
      </c>
      <c r="C144" s="33"/>
      <c r="D144" s="33"/>
      <c r="E144" s="33"/>
      <c r="F144" s="33"/>
      <c r="G144" s="33"/>
      <c r="H144" s="33"/>
      <c r="I144" s="33"/>
      <c r="J144" s="33"/>
      <c r="K144" s="34"/>
    </row>
    <row r="145" spans="1:11" ht="12" customHeight="1">
      <c r="A145" s="41"/>
      <c r="B145" s="33"/>
      <c r="C145" s="45" t="s">
        <v>138</v>
      </c>
      <c r="D145" s="33"/>
      <c r="E145" s="33"/>
      <c r="F145" s="33"/>
      <c r="G145" s="33"/>
      <c r="H145" s="43">
        <v>0</v>
      </c>
      <c r="I145" s="33"/>
      <c r="J145" s="33"/>
      <c r="K145" s="44">
        <v>0</v>
      </c>
    </row>
    <row r="146" spans="1:11" ht="12" customHeight="1">
      <c r="A146" s="41"/>
      <c r="B146" s="33"/>
      <c r="C146" s="45" t="s">
        <v>139</v>
      </c>
      <c r="D146" s="33"/>
      <c r="E146" s="33"/>
      <c r="F146" s="33"/>
      <c r="G146" s="33"/>
      <c r="H146" s="43">
        <v>59.69</v>
      </c>
      <c r="I146" s="33"/>
      <c r="J146" s="33"/>
      <c r="K146" s="44">
        <v>468.49</v>
      </c>
    </row>
    <row r="147" spans="1:11" ht="12" customHeight="1">
      <c r="A147" s="41"/>
      <c r="B147" s="33"/>
      <c r="C147" s="33"/>
      <c r="D147" s="42" t="s">
        <v>140</v>
      </c>
      <c r="E147" s="33"/>
      <c r="F147" s="33"/>
      <c r="G147" s="33"/>
      <c r="H147" s="33"/>
      <c r="I147" s="47">
        <f>SUM(H145:H146)</f>
        <v>59.69</v>
      </c>
      <c r="J147" s="47"/>
      <c r="K147" s="48">
        <f>SUM(K145:K146)</f>
        <v>468.49</v>
      </c>
    </row>
    <row r="148" spans="1:11" ht="12" customHeight="1">
      <c r="A148" s="41"/>
      <c r="B148" s="42" t="s">
        <v>141</v>
      </c>
      <c r="C148" s="33"/>
      <c r="D148" s="33"/>
      <c r="E148" s="33"/>
      <c r="F148" s="33"/>
      <c r="G148" s="33"/>
      <c r="H148" s="33"/>
      <c r="I148" s="33"/>
      <c r="J148" s="33"/>
      <c r="K148" s="75"/>
    </row>
    <row r="149" spans="1:11" ht="12" customHeight="1">
      <c r="A149" s="41"/>
      <c r="B149" s="33"/>
      <c r="C149" s="45" t="s">
        <v>142</v>
      </c>
      <c r="D149" s="33"/>
      <c r="E149" s="33"/>
      <c r="F149" s="33"/>
      <c r="G149" s="33"/>
      <c r="H149" s="43">
        <v>0</v>
      </c>
      <c r="I149" s="33"/>
      <c r="J149" s="33"/>
      <c r="K149" s="44">
        <v>0</v>
      </c>
    </row>
    <row r="150" spans="1:11" ht="12" customHeight="1">
      <c r="A150" s="41"/>
      <c r="B150" s="33"/>
      <c r="C150" s="45" t="s">
        <v>143</v>
      </c>
      <c r="D150" s="33"/>
      <c r="E150" s="33"/>
      <c r="F150" s="33"/>
      <c r="G150" s="33"/>
      <c r="H150" s="43">
        <v>321.76</v>
      </c>
      <c r="I150" s="33"/>
      <c r="J150" s="33"/>
      <c r="K150" s="44">
        <v>2151.62</v>
      </c>
    </row>
    <row r="151" spans="1:11" ht="12" customHeight="1">
      <c r="A151" s="41"/>
      <c r="B151" s="33"/>
      <c r="C151" s="45" t="s">
        <v>139</v>
      </c>
      <c r="D151" s="33"/>
      <c r="E151" s="33"/>
      <c r="F151" s="33"/>
      <c r="G151" s="33"/>
      <c r="H151" s="43">
        <v>3524.03</v>
      </c>
      <c r="I151" s="33"/>
      <c r="J151" s="33"/>
      <c r="K151" s="44">
        <v>20710.38</v>
      </c>
    </row>
    <row r="152" spans="1:11" ht="12" customHeight="1">
      <c r="A152" s="49"/>
      <c r="B152" s="51"/>
      <c r="C152" s="51"/>
      <c r="D152" s="50" t="s">
        <v>144</v>
      </c>
      <c r="E152" s="51"/>
      <c r="F152" s="51"/>
      <c r="G152" s="51"/>
      <c r="H152" s="51"/>
      <c r="I152" s="52">
        <f>SUM(H149:H151)</f>
        <v>3845.79</v>
      </c>
      <c r="J152" s="52"/>
      <c r="K152" s="53">
        <f>SUM(K149:K151)</f>
        <v>22862</v>
      </c>
    </row>
    <row r="153" spans="1:11" ht="12" customHeight="1" thickBot="1">
      <c r="A153" s="71" t="s">
        <v>145</v>
      </c>
      <c r="B153" s="36"/>
      <c r="C153" s="36"/>
      <c r="D153" s="36"/>
      <c r="E153" s="36"/>
      <c r="F153" s="36"/>
      <c r="G153" s="36"/>
      <c r="H153" s="36"/>
      <c r="I153" s="39">
        <f>SUM(I147-I152)</f>
        <v>-3786.1</v>
      </c>
      <c r="J153" s="39"/>
      <c r="K153" s="40">
        <f>SUM(K147-K152)</f>
        <v>-22393.51</v>
      </c>
    </row>
    <row r="154" spans="1:11" ht="12" customHeight="1" thickBot="1">
      <c r="A154" s="58" t="s">
        <v>146</v>
      </c>
      <c r="B154" s="59"/>
      <c r="C154" s="59"/>
      <c r="D154" s="59"/>
      <c r="E154" s="59"/>
      <c r="F154" s="59"/>
      <c r="G154" s="59"/>
      <c r="H154" s="59"/>
      <c r="I154" s="60">
        <f>SUM(I102+I130+I142+I153)</f>
        <v>5804.3899999999976</v>
      </c>
      <c r="J154" s="60"/>
      <c r="K154" s="61">
        <f>SUM(K102+K130+K142+K153)</f>
        <v>-15138.579999999994</v>
      </c>
    </row>
    <row r="155" spans="1:11" ht="12" customHeight="1" thickBot="1">
      <c r="A155" s="82"/>
      <c r="B155" s="83" t="s">
        <v>147</v>
      </c>
      <c r="C155" s="59"/>
      <c r="D155" s="59"/>
      <c r="E155" s="59"/>
      <c r="F155" s="59"/>
      <c r="G155" s="59"/>
      <c r="H155" s="59"/>
      <c r="I155" s="60">
        <v>1626</v>
      </c>
      <c r="J155" s="60"/>
      <c r="K155" s="61">
        <v>3524</v>
      </c>
    </row>
    <row r="156" spans="1:11" ht="12" customHeight="1" thickBot="1">
      <c r="A156" s="82"/>
      <c r="B156" s="83" t="s">
        <v>148</v>
      </c>
      <c r="C156" s="59"/>
      <c r="D156" s="59"/>
      <c r="E156" s="59"/>
      <c r="F156" s="59"/>
      <c r="G156" s="59"/>
      <c r="H156" s="59"/>
      <c r="I156" s="60">
        <f>SUM(I154-I155)</f>
        <v>4178.3899999999976</v>
      </c>
      <c r="J156" s="60"/>
      <c r="K156" s="61">
        <f>SUM(K154-K155)</f>
        <v>-18662.579999999994</v>
      </c>
    </row>
    <row r="157" spans="1:11" ht="12" customHeight="1">
      <c r="A157" s="33"/>
      <c r="B157" s="42"/>
      <c r="C157" s="33"/>
      <c r="D157" s="33"/>
      <c r="E157" s="33"/>
      <c r="F157" s="33"/>
      <c r="G157" s="33"/>
      <c r="H157" s="33"/>
      <c r="I157" s="47"/>
      <c r="J157" s="47"/>
      <c r="K157" s="47"/>
    </row>
    <row r="158" spans="1:11" ht="12" customHeight="1">
      <c r="A158" s="33"/>
      <c r="B158" s="42"/>
      <c r="C158" s="33"/>
      <c r="D158" s="33"/>
      <c r="E158" s="33"/>
      <c r="F158" s="33"/>
      <c r="G158" s="33"/>
      <c r="H158" s="33"/>
      <c r="I158" s="47"/>
      <c r="J158" s="47"/>
      <c r="K158" s="47"/>
    </row>
    <row r="159" spans="1:11" ht="12" customHeight="1">
      <c r="A159" s="33"/>
      <c r="B159" s="42"/>
      <c r="C159" s="33"/>
      <c r="D159" s="33"/>
      <c r="E159" s="33"/>
      <c r="F159" s="33"/>
      <c r="G159" s="33"/>
      <c r="H159" s="33"/>
      <c r="I159" s="47"/>
      <c r="J159" s="47"/>
      <c r="K159" s="47"/>
    </row>
    <row r="160" spans="1:11" ht="12" customHeight="1">
      <c r="A160" s="33"/>
      <c r="B160" s="42"/>
      <c r="C160" s="33"/>
      <c r="D160" s="33"/>
      <c r="E160" s="33"/>
      <c r="F160" s="33"/>
      <c r="G160" s="33"/>
      <c r="H160" s="33"/>
      <c r="I160" s="47"/>
      <c r="J160" s="47"/>
      <c r="K160" s="47"/>
    </row>
    <row r="161" spans="1:11" ht="12" customHeight="1">
      <c r="A161" s="24"/>
      <c r="B161" s="24"/>
      <c r="C161" s="24"/>
      <c r="D161" s="24"/>
      <c r="E161" s="84" t="s">
        <v>149</v>
      </c>
      <c r="F161" s="24"/>
      <c r="G161" s="24"/>
      <c r="H161" s="24"/>
      <c r="I161" s="24"/>
      <c r="J161" s="24"/>
      <c r="K161" s="24"/>
    </row>
    <row r="162" spans="1:11" ht="12" customHeight="1">
      <c r="A162" s="65" t="s">
        <v>150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1:11" ht="12" customHeight="1">
      <c r="A163" s="65"/>
      <c r="B163" s="65" t="s">
        <v>391</v>
      </c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2" customHeight="1">
      <c r="A164" s="65" t="s">
        <v>151</v>
      </c>
      <c r="B164" s="65"/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1:11" ht="12" customHeight="1">
      <c r="A165" s="65" t="s">
        <v>152</v>
      </c>
      <c r="B165" s="65"/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1:11" ht="12" customHeight="1">
      <c r="A166" s="65"/>
      <c r="B166" s="65" t="s">
        <v>153</v>
      </c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1:11" ht="12" customHeight="1">
      <c r="A167" s="65" t="s">
        <v>154</v>
      </c>
      <c r="B167" s="65"/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ht="12" customHeight="1">
      <c r="A168" s="65" t="s">
        <v>155</v>
      </c>
      <c r="B168" s="65"/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1:11" ht="12" customHeight="1">
      <c r="A169" s="85" t="s">
        <v>156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ht="12" customHeight="1">
      <c r="A170" s="65"/>
      <c r="B170" s="65" t="s">
        <v>157</v>
      </c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1:11" ht="12" customHeight="1">
      <c r="A171" s="65" t="s">
        <v>158</v>
      </c>
      <c r="B171" s="65"/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12" customHeight="1">
      <c r="A172" s="65" t="s">
        <v>159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ht="12" customHeight="1">
      <c r="A173" s="85" t="s">
        <v>160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1:11" ht="12" customHeight="1">
      <c r="A174" s="85"/>
      <c r="B174" s="65" t="s">
        <v>161</v>
      </c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1:11" ht="12" customHeight="1">
      <c r="A175" s="65" t="s">
        <v>162</v>
      </c>
      <c r="B175" s="65"/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2" customHeight="1">
      <c r="A176" s="65" t="s">
        <v>163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1" ht="12" customHeight="1">
      <c r="A177" s="24"/>
      <c r="B177" s="65" t="s">
        <v>164</v>
      </c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2" customHeight="1">
      <c r="A178" s="65"/>
      <c r="B178" s="65" t="s">
        <v>165</v>
      </c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2" customHeight="1">
      <c r="A179" s="65" t="s">
        <v>166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1:11" ht="12" customHeight="1">
      <c r="A180" s="24" t="s">
        <v>27</v>
      </c>
      <c r="B180" s="65" t="s">
        <v>167</v>
      </c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1:11" ht="12" customHeight="1">
      <c r="A181" s="65" t="s">
        <v>168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1:11" ht="12" customHeight="1">
      <c r="A182" s="65"/>
      <c r="B182" s="65" t="s">
        <v>368</v>
      </c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1:11" ht="12" customHeight="1">
      <c r="A183" s="65"/>
      <c r="B183" s="24"/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1" ht="12" customHeight="1">
      <c r="A184" s="65" t="s">
        <v>390</v>
      </c>
      <c r="B184" s="24"/>
      <c r="C184" s="24"/>
      <c r="D184" s="24"/>
      <c r="E184" s="24"/>
      <c r="F184" s="24"/>
      <c r="G184" s="65"/>
      <c r="H184" s="24"/>
      <c r="I184" s="66"/>
      <c r="J184" s="66"/>
      <c r="K184" s="66" t="s">
        <v>382</v>
      </c>
    </row>
    <row r="185" spans="1:11" ht="12" customHeight="1">
      <c r="A185" s="65"/>
      <c r="B185" s="24"/>
      <c r="C185" s="24"/>
      <c r="D185" s="24"/>
      <c r="E185" s="24"/>
      <c r="F185" s="24"/>
      <c r="G185" s="65"/>
      <c r="H185" s="24"/>
      <c r="I185" s="66"/>
      <c r="J185" s="66"/>
      <c r="K185" s="66"/>
    </row>
    <row r="186" spans="1:11" ht="12" customHeight="1">
      <c r="A186" s="65"/>
      <c r="B186" s="24"/>
      <c r="C186" s="24"/>
      <c r="D186" s="24"/>
      <c r="E186" s="24"/>
      <c r="F186" s="24"/>
      <c r="G186" s="65"/>
      <c r="H186" s="24"/>
      <c r="I186" s="66"/>
      <c r="J186" s="66"/>
      <c r="K186" s="66"/>
    </row>
    <row r="187" spans="1:11" ht="12" customHeight="1">
      <c r="A187" s="65" t="s">
        <v>169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1" ht="12" customHeight="1">
      <c r="A188" s="85" t="s">
        <v>170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 ht="12" customHeight="1">
      <c r="A189" s="24"/>
      <c r="B189" s="65" t="s">
        <v>171</v>
      </c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1:11" ht="12" customHeight="1">
      <c r="A190" s="65" t="s">
        <v>172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1" ht="12" customHeight="1">
      <c r="A191" s="65" t="s">
        <v>173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1:11" ht="12" customHeight="1">
      <c r="A192" s="65"/>
      <c r="B192" s="65" t="s">
        <v>427</v>
      </c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1:11" ht="12" customHeight="1">
      <c r="A193" s="65" t="s">
        <v>174</v>
      </c>
      <c r="B193" s="65"/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2" customHeight="1">
      <c r="A194" s="65" t="s">
        <v>175</v>
      </c>
      <c r="B194" s="65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 ht="12" customHeight="1">
      <c r="A195" s="24"/>
      <c r="B195" s="65" t="s">
        <v>176</v>
      </c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 ht="12" customHeight="1">
      <c r="A196" s="65" t="s">
        <v>177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1:11" ht="12" customHeight="1">
      <c r="A197" s="24"/>
      <c r="B197" s="65" t="s">
        <v>369</v>
      </c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1:11" ht="12" customHeight="1">
      <c r="A198" s="65" t="s">
        <v>178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1:11" ht="12" customHeight="1">
      <c r="A199" s="65" t="s">
        <v>179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1" ht="12" customHeight="1">
      <c r="A200" s="24" t="s">
        <v>27</v>
      </c>
      <c r="B200" s="65" t="s">
        <v>180</v>
      </c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1:11" ht="12" customHeight="1">
      <c r="A201" s="86" t="s">
        <v>370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1:11" ht="12" customHeight="1">
      <c r="A202" s="65" t="s">
        <v>181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1:11" ht="12" customHeight="1">
      <c r="A203" s="24"/>
      <c r="B203" s="65" t="s">
        <v>182</v>
      </c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1:11" ht="12" customHeight="1">
      <c r="A204" s="65" t="s">
        <v>183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1:11" ht="12" customHeight="1">
      <c r="A205" s="24"/>
      <c r="B205" s="65" t="s">
        <v>184</v>
      </c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1:11" ht="12" customHeight="1">
      <c r="A206" s="24"/>
      <c r="B206" s="65" t="s">
        <v>185</v>
      </c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1:11" ht="12" customHeight="1">
      <c r="A207" s="65" t="s">
        <v>358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1:11" ht="12" customHeight="1">
      <c r="A208" s="65" t="s">
        <v>359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1:11" ht="12" customHeight="1">
      <c r="A209" s="65" t="s">
        <v>360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1:11" ht="12" customHeight="1">
      <c r="A210" s="24"/>
      <c r="B210" s="65" t="s">
        <v>186</v>
      </c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1:11" ht="12" customHeight="1">
      <c r="A211" s="65" t="s">
        <v>187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1:11" ht="12" customHeight="1">
      <c r="A212" s="65" t="s">
        <v>188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</row>
    <row r="213" spans="1:11" ht="12" customHeight="1">
      <c r="A213" s="65" t="s">
        <v>189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</row>
    <row r="214" spans="1:11" ht="12" customHeight="1">
      <c r="A214" s="65" t="s">
        <v>190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1:11" ht="12" customHeight="1">
      <c r="A215" s="65" t="s">
        <v>191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1:11" ht="12" customHeight="1">
      <c r="A216" s="65" t="s">
        <v>192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1:11" ht="12" customHeight="1">
      <c r="A217" s="86" t="s">
        <v>193</v>
      </c>
      <c r="B217" s="24"/>
      <c r="C217" s="24"/>
      <c r="D217" s="24"/>
      <c r="E217" s="24"/>
      <c r="F217" s="24"/>
      <c r="G217" s="24"/>
      <c r="H217" s="24"/>
      <c r="I217" s="87">
        <v>0.125</v>
      </c>
      <c r="J217" s="24"/>
      <c r="K217" s="24"/>
    </row>
    <row r="218" spans="1:11" ht="12" customHeight="1">
      <c r="A218" s="65" t="s">
        <v>194</v>
      </c>
      <c r="B218" s="24"/>
      <c r="C218" s="24"/>
      <c r="D218" s="24"/>
      <c r="E218" s="24"/>
      <c r="F218" s="24"/>
      <c r="G218" s="24"/>
      <c r="H218" s="24"/>
      <c r="I218" s="87">
        <v>0.2</v>
      </c>
      <c r="J218" s="24"/>
      <c r="K218" s="24"/>
    </row>
    <row r="219" spans="1:11" ht="12" customHeight="1">
      <c r="A219" s="65" t="s">
        <v>195</v>
      </c>
      <c r="B219" s="24"/>
      <c r="C219" s="24"/>
      <c r="D219" s="24"/>
      <c r="E219" s="24"/>
      <c r="F219" s="24"/>
      <c r="G219" s="24"/>
      <c r="H219" s="24"/>
      <c r="I219" s="87">
        <v>0.25</v>
      </c>
      <c r="J219" s="24"/>
      <c r="K219" s="24"/>
    </row>
    <row r="220" spans="1:11" ht="12" customHeight="1">
      <c r="A220" s="65" t="s">
        <v>196</v>
      </c>
      <c r="B220" s="24"/>
      <c r="C220" s="24"/>
      <c r="D220" s="24"/>
      <c r="E220" s="24"/>
      <c r="F220" s="24"/>
      <c r="G220" s="24"/>
      <c r="H220" s="24"/>
      <c r="I220" s="87">
        <v>0.25</v>
      </c>
      <c r="J220" s="24"/>
      <c r="K220" s="24"/>
    </row>
    <row r="221" spans="1:11" ht="12" customHeight="1">
      <c r="A221" s="65" t="s">
        <v>197</v>
      </c>
      <c r="B221" s="24"/>
      <c r="C221" s="24"/>
      <c r="D221" s="24"/>
      <c r="E221" s="24"/>
      <c r="F221" s="24"/>
      <c r="G221" s="24"/>
      <c r="H221" s="24"/>
      <c r="I221" s="87">
        <v>1</v>
      </c>
      <c r="J221" s="24"/>
      <c r="K221" s="24"/>
    </row>
    <row r="222" spans="1:11" ht="12" customHeight="1">
      <c r="A222" s="65" t="s">
        <v>27</v>
      </c>
      <c r="B222" s="65" t="s">
        <v>198</v>
      </c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1:11" ht="12" customHeight="1">
      <c r="A223" s="65" t="s">
        <v>199</v>
      </c>
      <c r="B223" s="65"/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1:11" ht="12" customHeight="1">
      <c r="A224" s="24"/>
      <c r="B224" s="65" t="s">
        <v>200</v>
      </c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1:11" ht="12" customHeight="1">
      <c r="A225" s="65" t="s">
        <v>201</v>
      </c>
      <c r="B225" s="65"/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 ht="12" customHeight="1">
      <c r="A226" s="24"/>
      <c r="B226" s="65" t="s">
        <v>202</v>
      </c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1:11" ht="12" customHeight="1">
      <c r="A227" s="24"/>
      <c r="B227" s="65" t="s">
        <v>203</v>
      </c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1:11" ht="12" customHeight="1">
      <c r="A228" s="65" t="s">
        <v>204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1:11" ht="12" customHeight="1">
      <c r="A229" s="65" t="s">
        <v>205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1:11" ht="12" customHeight="1">
      <c r="A230" s="24"/>
      <c r="B230" s="65" t="s">
        <v>206</v>
      </c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1:11" ht="12" customHeight="1">
      <c r="A231" s="65" t="s">
        <v>207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</row>
    <row r="232" spans="1:11" ht="12" customHeight="1">
      <c r="A232" s="65"/>
      <c r="B232" s="65" t="s">
        <v>208</v>
      </c>
      <c r="C232" s="24"/>
      <c r="D232" s="24"/>
      <c r="E232" s="24"/>
      <c r="F232" s="24"/>
      <c r="G232" s="24"/>
      <c r="H232" s="24"/>
      <c r="I232" s="24"/>
      <c r="J232" s="24"/>
      <c r="K232" s="24"/>
    </row>
    <row r="233" spans="1:11" ht="12" customHeight="1">
      <c r="A233" s="65"/>
      <c r="B233" s="65" t="s">
        <v>209</v>
      </c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1:11" ht="12" customHeight="1">
      <c r="A234" s="65" t="s">
        <v>210</v>
      </c>
      <c r="B234" s="65"/>
      <c r="C234" s="24"/>
      <c r="D234" s="24"/>
      <c r="E234" s="24"/>
      <c r="F234" s="24"/>
      <c r="G234" s="24"/>
      <c r="H234" s="24"/>
      <c r="I234" s="24"/>
      <c r="J234" s="24"/>
      <c r="K234" s="24"/>
    </row>
    <row r="235" spans="1:11" ht="12" customHeight="1">
      <c r="A235" s="65"/>
      <c r="B235" s="65" t="s">
        <v>211</v>
      </c>
      <c r="C235" s="24"/>
      <c r="D235" s="24"/>
      <c r="E235" s="24"/>
      <c r="F235" s="24"/>
      <c r="G235" s="24"/>
      <c r="H235" s="24"/>
      <c r="I235" s="24"/>
      <c r="J235" s="24"/>
      <c r="K235" s="24"/>
    </row>
    <row r="236" spans="1:11" ht="12" customHeight="1">
      <c r="A236" s="65"/>
      <c r="B236" s="65" t="s">
        <v>212</v>
      </c>
      <c r="C236" s="24"/>
      <c r="D236" s="24"/>
      <c r="E236" s="24"/>
      <c r="F236" s="24"/>
      <c r="G236" s="24"/>
      <c r="H236" s="24"/>
      <c r="I236" s="24"/>
      <c r="J236" s="24"/>
      <c r="K236" s="24"/>
    </row>
    <row r="237" spans="1:11" ht="12" customHeight="1">
      <c r="A237" s="65" t="s">
        <v>213</v>
      </c>
      <c r="B237" s="65"/>
      <c r="C237" s="24"/>
      <c r="D237" s="24"/>
      <c r="E237" s="24"/>
      <c r="F237" s="24"/>
      <c r="G237" s="24"/>
      <c r="H237" s="24"/>
      <c r="I237" s="24"/>
      <c r="J237" s="24"/>
      <c r="K237" s="24"/>
    </row>
    <row r="238" spans="1:11" ht="12" customHeight="1">
      <c r="A238" s="85" t="s">
        <v>214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</row>
    <row r="239" spans="1:11" ht="12" customHeight="1">
      <c r="A239" s="85" t="s">
        <v>215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</row>
    <row r="240" spans="1:11" ht="12" customHeight="1" thickBot="1">
      <c r="A240" s="65" t="s">
        <v>22</v>
      </c>
      <c r="B240" s="65"/>
      <c r="C240" s="24"/>
      <c r="D240" s="24"/>
      <c r="E240" s="24"/>
      <c r="F240" s="24"/>
      <c r="G240" s="24"/>
      <c r="H240" s="24"/>
      <c r="I240" s="24"/>
      <c r="J240" s="24"/>
      <c r="K240" s="24"/>
    </row>
    <row r="241" spans="1:11" ht="12" customHeight="1">
      <c r="A241" s="24"/>
      <c r="B241" s="68" t="s">
        <v>216</v>
      </c>
      <c r="C241" s="69"/>
      <c r="D241" s="69"/>
      <c r="E241" s="69"/>
      <c r="F241" s="69"/>
      <c r="G241" s="77" t="s">
        <v>217</v>
      </c>
      <c r="H241" s="69"/>
      <c r="I241" s="77" t="s">
        <v>218</v>
      </c>
      <c r="J241" s="77"/>
      <c r="K241" s="88" t="s">
        <v>219</v>
      </c>
    </row>
    <row r="242" spans="1:11" ht="12" customHeight="1">
      <c r="A242" s="24"/>
      <c r="B242" s="41"/>
      <c r="C242" s="33"/>
      <c r="D242" s="33"/>
      <c r="E242" s="33"/>
      <c r="F242" s="33"/>
      <c r="G242" s="89">
        <v>39813</v>
      </c>
      <c r="H242" s="51"/>
      <c r="I242" s="89">
        <v>39447</v>
      </c>
      <c r="J242" s="89"/>
      <c r="K242" s="90"/>
    </row>
    <row r="243" spans="1:11" ht="12" customHeight="1" thickBot="1">
      <c r="A243" s="24"/>
      <c r="B243" s="54"/>
      <c r="C243" s="36"/>
      <c r="D243" s="36"/>
      <c r="E243" s="36"/>
      <c r="F243" s="36"/>
      <c r="G243" s="39">
        <f>I20</f>
        <v>240</v>
      </c>
      <c r="H243" s="36"/>
      <c r="I243" s="39">
        <f>K20</f>
        <v>480.00000000000011</v>
      </c>
      <c r="J243" s="36"/>
      <c r="K243" s="91">
        <f>SUM(G243-I243)</f>
        <v>-240.00000000000011</v>
      </c>
    </row>
    <row r="244" spans="1:11" ht="12" customHeight="1">
      <c r="A244" s="24"/>
      <c r="B244" s="65"/>
      <c r="C244" s="24"/>
      <c r="D244" s="24"/>
      <c r="E244" s="24"/>
      <c r="F244" s="66"/>
      <c r="G244" s="65"/>
      <c r="H244" s="24"/>
      <c r="I244" s="24"/>
      <c r="J244" s="24"/>
      <c r="K244" s="24"/>
    </row>
    <row r="245" spans="1:11" ht="12" customHeight="1">
      <c r="A245" s="65" t="s">
        <v>390</v>
      </c>
      <c r="B245" s="24"/>
      <c r="C245" s="24"/>
      <c r="D245" s="24"/>
      <c r="E245" s="24"/>
      <c r="F245" s="24"/>
      <c r="G245" s="65"/>
      <c r="H245" s="24"/>
      <c r="I245" s="66"/>
      <c r="J245" s="66"/>
      <c r="K245" s="66" t="s">
        <v>383</v>
      </c>
    </row>
    <row r="246" spans="1:11" ht="12" customHeight="1">
      <c r="A246" s="24"/>
      <c r="B246" s="33"/>
      <c r="C246" s="33"/>
      <c r="D246" s="33"/>
      <c r="E246" s="33"/>
      <c r="F246" s="33"/>
      <c r="G246" s="47"/>
      <c r="H246" s="33"/>
      <c r="I246" s="47"/>
      <c r="J246" s="33"/>
      <c r="K246" s="47"/>
    </row>
    <row r="247" spans="1:11" ht="12" customHeight="1">
      <c r="A247" s="24"/>
      <c r="B247" s="33"/>
      <c r="C247" s="33"/>
      <c r="D247" s="33"/>
      <c r="E247" s="33"/>
      <c r="F247" s="33"/>
      <c r="G247" s="47"/>
      <c r="H247" s="33"/>
      <c r="I247" s="47"/>
      <c r="J247" s="33"/>
      <c r="K247" s="47"/>
    </row>
    <row r="248" spans="1:11" ht="12" customHeight="1">
      <c r="A248" s="24"/>
      <c r="B248" s="33"/>
      <c r="C248" s="33"/>
      <c r="D248" s="33"/>
      <c r="E248" s="33"/>
      <c r="F248" s="33"/>
      <c r="G248" s="47"/>
      <c r="H248" s="33"/>
      <c r="I248" s="47"/>
      <c r="J248" s="33"/>
      <c r="K248" s="47"/>
    </row>
    <row r="249" spans="1:11" ht="12" customHeight="1">
      <c r="A249" s="24"/>
      <c r="B249" s="33"/>
      <c r="C249" s="33"/>
      <c r="D249" s="33"/>
      <c r="E249" s="33"/>
      <c r="F249" s="33"/>
      <c r="G249" s="47"/>
      <c r="H249" s="33"/>
      <c r="I249" s="47"/>
      <c r="J249" s="33"/>
      <c r="K249" s="47"/>
    </row>
    <row r="250" spans="1:11" ht="12" customHeight="1" thickBot="1">
      <c r="A250" s="24"/>
      <c r="B250" s="65" t="s">
        <v>220</v>
      </c>
      <c r="C250" s="24"/>
      <c r="D250" s="24"/>
      <c r="E250" s="24"/>
      <c r="F250" s="24"/>
      <c r="G250" s="65" t="s">
        <v>221</v>
      </c>
      <c r="H250" s="24"/>
      <c r="I250" s="24"/>
      <c r="J250" s="24"/>
      <c r="K250" s="24"/>
    </row>
    <row r="251" spans="1:11" ht="12" customHeight="1">
      <c r="A251" s="24"/>
      <c r="B251" s="92" t="s">
        <v>222</v>
      </c>
      <c r="C251" s="69"/>
      <c r="D251" s="69"/>
      <c r="E251" s="69"/>
      <c r="F251" s="93">
        <v>193.67</v>
      </c>
      <c r="G251" s="92" t="s">
        <v>222</v>
      </c>
      <c r="H251" s="69"/>
      <c r="I251" s="69"/>
      <c r="J251" s="69"/>
      <c r="K251" s="93">
        <v>1200</v>
      </c>
    </row>
    <row r="252" spans="1:11" ht="12" customHeight="1" thickBot="1">
      <c r="A252" s="24"/>
      <c r="B252" s="94" t="s">
        <v>223</v>
      </c>
      <c r="C252" s="33"/>
      <c r="D252" s="33"/>
      <c r="E252" s="33"/>
      <c r="F252" s="95">
        <v>-193.67</v>
      </c>
      <c r="G252" s="94" t="s">
        <v>223</v>
      </c>
      <c r="H252" s="33"/>
      <c r="I252" s="33"/>
      <c r="J252" s="33"/>
      <c r="K252" s="95">
        <v>-720</v>
      </c>
    </row>
    <row r="253" spans="1:11" ht="12" customHeight="1">
      <c r="A253" s="24"/>
      <c r="B253" s="32" t="s">
        <v>376</v>
      </c>
      <c r="C253" s="33"/>
      <c r="D253" s="33"/>
      <c r="E253" s="33"/>
      <c r="F253" s="93">
        <f>SUM(F251:F252)</f>
        <v>0</v>
      </c>
      <c r="G253" s="32" t="s">
        <v>376</v>
      </c>
      <c r="H253" s="33"/>
      <c r="I253" s="33"/>
      <c r="J253" s="33"/>
      <c r="K253" s="93">
        <f>SUM(K251:K252)</f>
        <v>480</v>
      </c>
    </row>
    <row r="254" spans="1:11" ht="12" customHeight="1">
      <c r="A254" s="24"/>
      <c r="B254" s="96" t="s">
        <v>224</v>
      </c>
      <c r="C254" s="33"/>
      <c r="D254" s="33"/>
      <c r="E254" s="33"/>
      <c r="F254" s="97">
        <v>0</v>
      </c>
      <c r="G254" s="96" t="s">
        <v>224</v>
      </c>
      <c r="H254" s="33"/>
      <c r="I254" s="33"/>
      <c r="J254" s="33"/>
      <c r="K254" s="97">
        <v>0</v>
      </c>
    </row>
    <row r="255" spans="1:11" ht="12" customHeight="1">
      <c r="A255" s="24"/>
      <c r="B255" s="98" t="s">
        <v>225</v>
      </c>
      <c r="C255" s="33"/>
      <c r="D255" s="33"/>
      <c r="E255" s="33"/>
      <c r="F255" s="97">
        <v>0</v>
      </c>
      <c r="G255" s="98" t="s">
        <v>225</v>
      </c>
      <c r="H255" s="33"/>
      <c r="I255" s="33"/>
      <c r="J255" s="33"/>
      <c r="K255" s="97">
        <v>0</v>
      </c>
    </row>
    <row r="256" spans="1:11" ht="12" customHeight="1" thickBot="1">
      <c r="A256" s="24"/>
      <c r="B256" s="98" t="s">
        <v>226</v>
      </c>
      <c r="C256" s="33"/>
      <c r="D256" s="33"/>
      <c r="E256" s="33"/>
      <c r="F256" s="95">
        <v>0</v>
      </c>
      <c r="G256" s="98" t="s">
        <v>226</v>
      </c>
      <c r="H256" s="33"/>
      <c r="I256" s="33"/>
      <c r="J256" s="33"/>
      <c r="K256" s="95">
        <v>-240</v>
      </c>
    </row>
    <row r="257" spans="1:14" ht="12" customHeight="1" thickBot="1">
      <c r="A257" s="24"/>
      <c r="B257" s="71" t="s">
        <v>392</v>
      </c>
      <c r="C257" s="36"/>
      <c r="D257" s="36"/>
      <c r="E257" s="36"/>
      <c r="F257" s="91">
        <f>SUM(F253:F256)</f>
        <v>0</v>
      </c>
      <c r="G257" s="71" t="s">
        <v>392</v>
      </c>
      <c r="H257" s="36"/>
      <c r="I257" s="36"/>
      <c r="J257" s="36"/>
      <c r="K257" s="91">
        <f>SUM(K253:K256)</f>
        <v>240</v>
      </c>
    </row>
    <row r="258" spans="1:14" ht="12" customHeight="1">
      <c r="A258" s="24"/>
      <c r="B258" s="65" t="s">
        <v>227</v>
      </c>
      <c r="C258" s="24"/>
      <c r="D258" s="24"/>
      <c r="E258" s="24"/>
      <c r="F258" s="66"/>
      <c r="G258" s="65"/>
      <c r="H258" s="24"/>
      <c r="I258" s="24"/>
      <c r="J258" s="24"/>
      <c r="K258" s="24"/>
    </row>
    <row r="259" spans="1:14" ht="12" customHeight="1">
      <c r="A259" s="24"/>
      <c r="B259" s="65" t="s">
        <v>228</v>
      </c>
      <c r="C259" s="24"/>
      <c r="D259" s="24"/>
      <c r="E259" s="24"/>
      <c r="F259" s="66"/>
      <c r="G259" s="65"/>
      <c r="H259" s="24"/>
      <c r="I259" s="24"/>
      <c r="J259" s="24"/>
      <c r="K259" s="24"/>
    </row>
    <row r="260" spans="1:14" ht="12" customHeight="1" thickBot="1">
      <c r="A260" s="24"/>
      <c r="B260" s="65" t="s">
        <v>393</v>
      </c>
      <c r="C260" s="24"/>
      <c r="D260" s="24"/>
      <c r="E260" s="24"/>
      <c r="F260" s="66"/>
      <c r="G260" s="65"/>
      <c r="H260" s="24"/>
      <c r="I260" s="24"/>
      <c r="J260" s="24"/>
      <c r="K260" s="24"/>
    </row>
    <row r="261" spans="1:14" ht="12" customHeight="1">
      <c r="A261" s="24"/>
      <c r="B261" s="68" t="s">
        <v>229</v>
      </c>
      <c r="C261" s="69"/>
      <c r="D261" s="69"/>
      <c r="E261" s="69"/>
      <c r="F261" s="69"/>
      <c r="G261" s="77" t="s">
        <v>217</v>
      </c>
      <c r="H261" s="69"/>
      <c r="I261" s="77" t="s">
        <v>230</v>
      </c>
      <c r="J261" s="69"/>
      <c r="K261" s="88" t="s">
        <v>219</v>
      </c>
    </row>
    <row r="262" spans="1:14" ht="12" customHeight="1">
      <c r="A262" s="24"/>
      <c r="B262" s="41"/>
      <c r="C262" s="33"/>
      <c r="D262" s="33"/>
      <c r="E262" s="33"/>
      <c r="F262" s="33"/>
      <c r="G262" s="89">
        <v>39813</v>
      </c>
      <c r="H262" s="51"/>
      <c r="I262" s="89">
        <v>39447</v>
      </c>
      <c r="J262" s="51"/>
      <c r="K262" s="90"/>
    </row>
    <row r="263" spans="1:14" ht="12" customHeight="1" thickBot="1">
      <c r="A263" s="24"/>
      <c r="B263" s="71"/>
      <c r="C263" s="36"/>
      <c r="D263" s="36"/>
      <c r="E263" s="36"/>
      <c r="F263" s="36"/>
      <c r="G263" s="39">
        <f>I24</f>
        <v>1628.760000000002</v>
      </c>
      <c r="H263" s="36"/>
      <c r="I263" s="39">
        <f>K24</f>
        <v>2500.9000000000015</v>
      </c>
      <c r="J263" s="36"/>
      <c r="K263" s="91">
        <f>SUM(G263-I263)</f>
        <v>-872.13999999999942</v>
      </c>
    </row>
    <row r="264" spans="1:14" ht="12" customHeight="1" thickBot="1">
      <c r="A264" s="24"/>
      <c r="B264" s="65" t="s">
        <v>231</v>
      </c>
      <c r="C264" s="24"/>
      <c r="D264" s="24"/>
      <c r="E264" s="24"/>
      <c r="F264" s="24"/>
      <c r="G264" s="65" t="s">
        <v>232</v>
      </c>
      <c r="H264" s="24"/>
      <c r="I264" s="24"/>
      <c r="J264" s="24"/>
      <c r="K264" s="66"/>
    </row>
    <row r="265" spans="1:14" ht="12" customHeight="1">
      <c r="A265" s="24"/>
      <c r="B265" s="92" t="s">
        <v>222</v>
      </c>
      <c r="C265" s="69"/>
      <c r="D265" s="69"/>
      <c r="E265" s="69"/>
      <c r="F265" s="93">
        <v>32764.52</v>
      </c>
      <c r="G265" s="92" t="s">
        <v>222</v>
      </c>
      <c r="H265" s="69"/>
      <c r="I265" s="69"/>
      <c r="J265" s="69"/>
      <c r="K265" s="93">
        <v>4648.71</v>
      </c>
    </row>
    <row r="266" spans="1:14" ht="12" customHeight="1" thickBot="1">
      <c r="A266" s="24"/>
      <c r="B266" s="98" t="s">
        <v>233</v>
      </c>
      <c r="C266" s="33"/>
      <c r="D266" s="33"/>
      <c r="E266" s="33"/>
      <c r="F266" s="95">
        <v>-30263.62</v>
      </c>
      <c r="G266" s="98" t="s">
        <v>233</v>
      </c>
      <c r="H266" s="33"/>
      <c r="I266" s="33"/>
      <c r="J266" s="33"/>
      <c r="K266" s="91">
        <v>-4648.71</v>
      </c>
    </row>
    <row r="267" spans="1:14" ht="12" customHeight="1">
      <c r="A267" s="24"/>
      <c r="B267" s="137" t="s">
        <v>394</v>
      </c>
      <c r="C267" s="33"/>
      <c r="D267" s="33"/>
      <c r="E267" s="33"/>
      <c r="F267" s="93">
        <f>SUM(F265:F266)</f>
        <v>2500.9000000000015</v>
      </c>
      <c r="G267" s="138" t="s">
        <v>394</v>
      </c>
      <c r="H267" s="33"/>
      <c r="I267" s="33"/>
      <c r="J267" s="33"/>
      <c r="K267" s="93">
        <f>SUM(K265:K266)</f>
        <v>0</v>
      </c>
    </row>
    <row r="268" spans="1:14" ht="12" customHeight="1">
      <c r="A268" s="24"/>
      <c r="B268" s="94" t="s">
        <v>234</v>
      </c>
      <c r="C268" s="33"/>
      <c r="D268" s="33"/>
      <c r="E268" s="33"/>
      <c r="F268" s="97">
        <v>0</v>
      </c>
      <c r="G268" s="98" t="s">
        <v>235</v>
      </c>
      <c r="H268" s="33"/>
      <c r="I268" s="33"/>
      <c r="J268" s="33"/>
      <c r="K268" s="97">
        <v>0</v>
      </c>
    </row>
    <row r="269" spans="1:14" ht="12" customHeight="1">
      <c r="A269" s="24"/>
      <c r="B269" s="98" t="s">
        <v>225</v>
      </c>
      <c r="C269" s="33"/>
      <c r="D269" s="33"/>
      <c r="E269" s="33"/>
      <c r="F269" s="97">
        <v>-3.15</v>
      </c>
      <c r="G269" s="98" t="s">
        <v>225</v>
      </c>
      <c r="H269" s="33"/>
      <c r="I269" s="33"/>
      <c r="J269" s="33"/>
      <c r="K269" s="97">
        <v>0</v>
      </c>
    </row>
    <row r="270" spans="1:14" ht="12" customHeight="1" thickBot="1">
      <c r="A270" s="24"/>
      <c r="B270" s="98" t="s">
        <v>226</v>
      </c>
      <c r="C270" s="33"/>
      <c r="D270" s="33"/>
      <c r="E270" s="33"/>
      <c r="F270" s="95">
        <v>-868.99</v>
      </c>
      <c r="G270" s="98" t="s">
        <v>226</v>
      </c>
      <c r="H270" s="33"/>
      <c r="I270" s="33"/>
      <c r="J270" s="33"/>
      <c r="K270" s="91">
        <v>0</v>
      </c>
      <c r="N270" s="72"/>
    </row>
    <row r="271" spans="1:14" ht="12" customHeight="1" thickBot="1">
      <c r="A271" s="24"/>
      <c r="B271" s="71" t="s">
        <v>392</v>
      </c>
      <c r="C271" s="36"/>
      <c r="D271" s="36"/>
      <c r="E271" s="36"/>
      <c r="F271" s="91">
        <f>SUM(F267:F270)</f>
        <v>1628.7600000000014</v>
      </c>
      <c r="G271" s="71" t="s">
        <v>392</v>
      </c>
      <c r="H271" s="36"/>
      <c r="I271" s="36"/>
      <c r="J271" s="36"/>
      <c r="K271" s="91">
        <f>SUM(K267:K270)</f>
        <v>0</v>
      </c>
      <c r="N271" s="72"/>
    </row>
    <row r="272" spans="1:14" ht="12" customHeight="1">
      <c r="A272" s="24"/>
      <c r="B272" s="86" t="s">
        <v>371</v>
      </c>
      <c r="C272" s="65"/>
      <c r="D272" s="24"/>
      <c r="E272" s="24"/>
      <c r="F272" s="24"/>
      <c r="G272" s="24"/>
      <c r="H272" s="24"/>
      <c r="I272" s="24"/>
      <c r="J272" s="24"/>
      <c r="K272" s="24"/>
    </row>
    <row r="273" spans="1:11" ht="12" customHeight="1">
      <c r="A273" s="24"/>
      <c r="B273" s="65" t="s">
        <v>395</v>
      </c>
      <c r="C273" s="24"/>
      <c r="D273" s="24"/>
      <c r="E273" s="24"/>
      <c r="F273" s="24"/>
      <c r="G273" s="24"/>
      <c r="H273" s="24"/>
      <c r="I273" s="24"/>
      <c r="J273" s="24"/>
      <c r="K273" s="24"/>
    </row>
    <row r="274" spans="1:11" ht="12" customHeight="1">
      <c r="A274" s="24"/>
      <c r="B274" s="86" t="s">
        <v>236</v>
      </c>
      <c r="C274" s="24"/>
      <c r="D274" s="24"/>
      <c r="E274" s="24"/>
      <c r="F274" s="24"/>
      <c r="G274" s="24"/>
      <c r="H274" s="24"/>
      <c r="I274" s="24"/>
      <c r="J274" s="24"/>
      <c r="K274" s="24"/>
    </row>
    <row r="275" spans="1:11" ht="12" customHeight="1" thickBot="1">
      <c r="A275" s="65" t="s">
        <v>32</v>
      </c>
      <c r="B275" s="65"/>
      <c r="C275" s="24"/>
      <c r="D275" s="24"/>
      <c r="E275" s="24"/>
      <c r="F275" s="24"/>
      <c r="G275" s="24"/>
      <c r="H275" s="24"/>
      <c r="I275" s="24"/>
      <c r="J275" s="24"/>
      <c r="K275" s="24"/>
    </row>
    <row r="276" spans="1:11" ht="12" customHeight="1">
      <c r="A276" s="65"/>
      <c r="B276" s="68" t="s">
        <v>237</v>
      </c>
      <c r="C276" s="69"/>
      <c r="D276" s="69"/>
      <c r="E276" s="69"/>
      <c r="F276" s="69"/>
      <c r="G276" s="77" t="s">
        <v>217</v>
      </c>
      <c r="H276" s="69"/>
      <c r="I276" s="77" t="s">
        <v>217</v>
      </c>
      <c r="J276" s="69"/>
      <c r="K276" s="88" t="s">
        <v>238</v>
      </c>
    </row>
    <row r="277" spans="1:11" ht="12" customHeight="1">
      <c r="A277" s="65"/>
      <c r="B277" s="32"/>
      <c r="C277" s="33"/>
      <c r="D277" s="33"/>
      <c r="E277" s="33"/>
      <c r="F277" s="33"/>
      <c r="G277" s="89">
        <v>39813</v>
      </c>
      <c r="H277" s="51"/>
      <c r="I277" s="89">
        <v>39447</v>
      </c>
      <c r="J277" s="51"/>
      <c r="K277" s="90"/>
    </row>
    <row r="278" spans="1:11" ht="12" customHeight="1" thickBot="1">
      <c r="A278" s="65"/>
      <c r="B278" s="71"/>
      <c r="C278" s="36"/>
      <c r="D278" s="36"/>
      <c r="E278" s="36"/>
      <c r="F278" s="36"/>
      <c r="G278" s="39">
        <f>I28</f>
        <v>11790.54</v>
      </c>
      <c r="H278" s="36"/>
      <c r="I278" s="39">
        <f>K28</f>
        <v>10391.120000000001</v>
      </c>
      <c r="J278" s="36"/>
      <c r="K278" s="91">
        <f>SUM(G278-I278)</f>
        <v>1399.42</v>
      </c>
    </row>
    <row r="279" spans="1:11" ht="12" customHeight="1">
      <c r="A279" s="65"/>
      <c r="B279" s="65" t="s">
        <v>239</v>
      </c>
      <c r="C279" s="24"/>
      <c r="D279" s="24"/>
      <c r="E279" s="24"/>
      <c r="F279" s="24"/>
      <c r="G279" s="66"/>
      <c r="H279" s="24"/>
      <c r="I279" s="66"/>
      <c r="J279" s="24"/>
      <c r="K279" s="66"/>
    </row>
    <row r="280" spans="1:11" ht="12" customHeight="1">
      <c r="A280" s="65"/>
      <c r="B280" s="65" t="s">
        <v>372</v>
      </c>
      <c r="C280" s="24"/>
      <c r="D280" s="24"/>
      <c r="E280" s="24"/>
      <c r="F280" s="24"/>
      <c r="G280" s="99"/>
      <c r="H280" s="24"/>
      <c r="I280" s="99"/>
      <c r="J280" s="24"/>
      <c r="K280" s="99"/>
    </row>
    <row r="281" spans="1:11" ht="12" customHeight="1" thickBot="1">
      <c r="A281" s="65"/>
      <c r="B281" s="65" t="s">
        <v>379</v>
      </c>
      <c r="C281" s="24"/>
      <c r="D281" s="24"/>
      <c r="E281" s="24"/>
      <c r="F281" s="24"/>
      <c r="G281" s="99"/>
      <c r="H281" s="24"/>
      <c r="I281" s="99"/>
      <c r="J281" s="24"/>
      <c r="K281" s="99"/>
    </row>
    <row r="282" spans="1:11" ht="12" customHeight="1">
      <c r="A282" s="24"/>
      <c r="B282" s="68" t="s">
        <v>240</v>
      </c>
      <c r="C282" s="69"/>
      <c r="D282" s="69"/>
      <c r="E282" s="69"/>
      <c r="F282" s="69"/>
      <c r="G282" s="77" t="s">
        <v>217</v>
      </c>
      <c r="H282" s="69"/>
      <c r="I282" s="77" t="s">
        <v>218</v>
      </c>
      <c r="J282" s="69"/>
      <c r="K282" s="88" t="s">
        <v>219</v>
      </c>
    </row>
    <row r="283" spans="1:11" ht="12" customHeight="1">
      <c r="A283" s="24"/>
      <c r="B283" s="41"/>
      <c r="C283" s="33"/>
      <c r="D283" s="33"/>
      <c r="E283" s="33"/>
      <c r="F283" s="33"/>
      <c r="G283" s="89">
        <v>39813</v>
      </c>
      <c r="H283" s="51"/>
      <c r="I283" s="89">
        <v>39447</v>
      </c>
      <c r="J283" s="51"/>
      <c r="K283" s="90"/>
    </row>
    <row r="284" spans="1:11" ht="12" customHeight="1" thickBot="1">
      <c r="A284" s="24"/>
      <c r="B284" s="54"/>
      <c r="C284" s="36"/>
      <c r="D284" s="36"/>
      <c r="E284" s="36"/>
      <c r="F284" s="36"/>
      <c r="G284" s="39">
        <f>I32</f>
        <v>14334.56</v>
      </c>
      <c r="H284" s="36"/>
      <c r="I284" s="39">
        <f>K32</f>
        <v>17507.48</v>
      </c>
      <c r="J284" s="36"/>
      <c r="K284" s="91">
        <f>SUM(G284-I284)</f>
        <v>-3172.92</v>
      </c>
    </row>
    <row r="285" spans="1:11" ht="12" customHeight="1" thickBot="1">
      <c r="A285" s="24"/>
      <c r="B285" s="100" t="s">
        <v>241</v>
      </c>
      <c r="C285" s="24"/>
      <c r="D285" s="24"/>
      <c r="E285" s="24"/>
      <c r="F285" s="24"/>
      <c r="G285" s="24"/>
      <c r="H285" s="24"/>
      <c r="I285" s="24"/>
      <c r="J285" s="24"/>
      <c r="K285" s="24"/>
    </row>
    <row r="286" spans="1:11" ht="12" customHeight="1" thickBot="1">
      <c r="A286" s="24"/>
      <c r="B286" s="82"/>
      <c r="C286" s="83"/>
      <c r="D286" s="83"/>
      <c r="E286" s="83" t="s">
        <v>242</v>
      </c>
      <c r="F286" s="59"/>
      <c r="G286" s="83" t="s">
        <v>243</v>
      </c>
      <c r="H286" s="59"/>
      <c r="I286" s="83" t="s">
        <v>244</v>
      </c>
      <c r="J286" s="59"/>
      <c r="K286" s="101" t="s">
        <v>245</v>
      </c>
    </row>
    <row r="287" spans="1:11" ht="12" customHeight="1">
      <c r="A287" s="24"/>
      <c r="B287" s="98" t="s">
        <v>246</v>
      </c>
      <c r="C287" s="33"/>
      <c r="D287" s="33"/>
      <c r="E287" s="43">
        <v>1818</v>
      </c>
      <c r="F287" s="33"/>
      <c r="G287" s="43">
        <v>0</v>
      </c>
      <c r="H287" s="33"/>
      <c r="I287" s="43">
        <v>0</v>
      </c>
      <c r="J287" s="33"/>
      <c r="K287" s="102">
        <f>SUM(E287+G287)</f>
        <v>1818</v>
      </c>
    </row>
    <row r="288" spans="1:11" ht="12" customHeight="1">
      <c r="A288" s="24"/>
      <c r="B288" s="98" t="s">
        <v>247</v>
      </c>
      <c r="C288" s="33"/>
      <c r="D288" s="33"/>
      <c r="E288" s="63">
        <v>12516.56</v>
      </c>
      <c r="F288" s="51"/>
      <c r="G288" s="63">
        <v>180.76</v>
      </c>
      <c r="H288" s="51"/>
      <c r="I288" s="63">
        <v>0</v>
      </c>
      <c r="J288" s="51"/>
      <c r="K288" s="103">
        <f>SUM(E288:G288)</f>
        <v>12697.32</v>
      </c>
    </row>
    <row r="289" spans="1:11" ht="12" customHeight="1" thickBot="1">
      <c r="A289" s="24"/>
      <c r="B289" s="71" t="s">
        <v>248</v>
      </c>
      <c r="C289" s="36"/>
      <c r="D289" s="36"/>
      <c r="E289" s="39">
        <f>SUM(E287:E288)</f>
        <v>14334.56</v>
      </c>
      <c r="F289" s="36"/>
      <c r="G289" s="39">
        <f>SUM(G287:G288)</f>
        <v>180.76</v>
      </c>
      <c r="H289" s="36"/>
      <c r="I289" s="39">
        <f>SUM(I287:I288)</f>
        <v>0</v>
      </c>
      <c r="J289" s="36"/>
      <c r="K289" s="91">
        <f>SUM(K287:K288)</f>
        <v>14515.32</v>
      </c>
    </row>
    <row r="290" spans="1:11" ht="12" customHeight="1" thickBot="1">
      <c r="A290" s="24"/>
      <c r="B290" s="65" t="s">
        <v>249</v>
      </c>
      <c r="C290" s="24"/>
      <c r="D290" s="24"/>
      <c r="E290" s="24"/>
      <c r="F290" s="24"/>
      <c r="G290" s="24"/>
      <c r="H290" s="24"/>
      <c r="I290" s="24"/>
      <c r="J290" s="24"/>
      <c r="K290" s="24"/>
    </row>
    <row r="291" spans="1:11" ht="12" customHeight="1" thickBot="1">
      <c r="A291" s="24"/>
      <c r="B291" s="65" t="s">
        <v>250</v>
      </c>
      <c r="C291" s="24"/>
      <c r="D291" s="24"/>
      <c r="E291" s="24"/>
      <c r="F291" s="160" t="s">
        <v>251</v>
      </c>
      <c r="G291" s="161"/>
      <c r="H291" s="161"/>
      <c r="I291" s="162" t="s">
        <v>252</v>
      </c>
      <c r="J291" s="24"/>
      <c r="K291" s="24"/>
    </row>
    <row r="292" spans="1:11" ht="12" customHeight="1">
      <c r="A292" s="24"/>
      <c r="B292" s="65" t="s">
        <v>27</v>
      </c>
      <c r="C292" s="24"/>
      <c r="D292" s="24"/>
      <c r="E292" s="24"/>
      <c r="F292" s="142" t="s">
        <v>253</v>
      </c>
      <c r="G292" s="33"/>
      <c r="H292" s="33"/>
      <c r="I292" s="163">
        <v>12000.64</v>
      </c>
      <c r="J292" s="24"/>
      <c r="K292" s="24"/>
    </row>
    <row r="293" spans="1:11" ht="12" customHeight="1">
      <c r="A293" s="24"/>
      <c r="B293" s="65"/>
      <c r="C293" s="24"/>
      <c r="D293" s="24"/>
      <c r="E293" s="24"/>
      <c r="F293" s="142" t="s">
        <v>396</v>
      </c>
      <c r="G293" s="33"/>
      <c r="H293" s="33"/>
      <c r="I293" s="163">
        <v>4.95</v>
      </c>
      <c r="J293" s="24"/>
      <c r="K293" s="24"/>
    </row>
    <row r="294" spans="1:11" ht="12" customHeight="1">
      <c r="A294" s="24"/>
      <c r="B294" s="65"/>
      <c r="C294" s="24"/>
      <c r="D294" s="24"/>
      <c r="E294" s="24"/>
      <c r="F294" s="142" t="s">
        <v>364</v>
      </c>
      <c r="G294" s="33"/>
      <c r="H294" s="33"/>
      <c r="I294" s="163">
        <v>62.26</v>
      </c>
      <c r="J294" s="24"/>
      <c r="K294" s="24"/>
    </row>
    <row r="295" spans="1:11" ht="12" customHeight="1">
      <c r="A295" s="24"/>
      <c r="B295" s="65"/>
      <c r="C295" s="24"/>
      <c r="D295" s="24"/>
      <c r="E295" s="24"/>
      <c r="F295" s="142" t="s">
        <v>361</v>
      </c>
      <c r="G295" s="33"/>
      <c r="H295" s="33"/>
      <c r="I295" s="163">
        <v>267.95</v>
      </c>
      <c r="J295" s="24"/>
      <c r="K295" s="24"/>
    </row>
    <row r="296" spans="1:11" ht="12" customHeight="1" thickBot="1">
      <c r="A296" s="24"/>
      <c r="B296" s="65"/>
      <c r="C296" s="24"/>
      <c r="D296" s="24"/>
      <c r="E296" s="24"/>
      <c r="F296" s="142" t="s">
        <v>254</v>
      </c>
      <c r="G296" s="33"/>
      <c r="H296" s="33"/>
      <c r="I296" s="164">
        <v>180.76</v>
      </c>
      <c r="J296" s="24"/>
      <c r="K296" s="24"/>
    </row>
    <row r="297" spans="1:11" ht="12" customHeight="1" thickBot="1">
      <c r="A297" s="24"/>
      <c r="B297" s="65"/>
      <c r="C297" s="24"/>
      <c r="D297" s="24"/>
      <c r="E297" s="24"/>
      <c r="F297" s="124"/>
      <c r="G297" s="145" t="s">
        <v>255</v>
      </c>
      <c r="H297" s="145"/>
      <c r="I297" s="165">
        <f>SUM(I292:I296)</f>
        <v>12516.560000000001</v>
      </c>
      <c r="J297" s="24"/>
      <c r="K297" s="24"/>
    </row>
    <row r="298" spans="1:11" ht="12" customHeight="1" thickBot="1">
      <c r="A298" s="24"/>
      <c r="B298" s="65"/>
      <c r="C298" s="24"/>
      <c r="D298" s="24"/>
      <c r="E298" s="24"/>
      <c r="F298" s="33"/>
      <c r="G298" s="45"/>
      <c r="H298" s="45"/>
      <c r="I298" s="43"/>
      <c r="J298" s="24"/>
      <c r="K298" s="24"/>
    </row>
    <row r="299" spans="1:11" ht="12" customHeight="1">
      <c r="A299" s="24"/>
      <c r="B299" s="118" t="s">
        <v>256</v>
      </c>
      <c r="C299" s="115"/>
      <c r="D299" s="115"/>
      <c r="E299" s="115"/>
      <c r="F299" s="115"/>
      <c r="G299" s="120" t="s">
        <v>257</v>
      </c>
      <c r="H299" s="115"/>
      <c r="I299" s="120" t="s">
        <v>258</v>
      </c>
      <c r="J299" s="115"/>
      <c r="K299" s="121" t="s">
        <v>219</v>
      </c>
    </row>
    <row r="300" spans="1:11" ht="12" customHeight="1">
      <c r="A300" s="24"/>
      <c r="B300" s="122"/>
      <c r="C300" s="33"/>
      <c r="D300" s="33"/>
      <c r="E300" s="33"/>
      <c r="F300" s="33"/>
      <c r="G300" s="89">
        <v>39813</v>
      </c>
      <c r="H300" s="51"/>
      <c r="I300" s="89">
        <v>39447</v>
      </c>
      <c r="J300" s="51"/>
      <c r="K300" s="123"/>
    </row>
    <row r="301" spans="1:11" ht="12" customHeight="1" thickBot="1">
      <c r="A301" s="24"/>
      <c r="B301" s="124"/>
      <c r="C301" s="116"/>
      <c r="D301" s="116"/>
      <c r="E301" s="116"/>
      <c r="F301" s="116"/>
      <c r="G301" s="125">
        <f>I34</f>
        <v>19633.759999999998</v>
      </c>
      <c r="H301" s="116"/>
      <c r="I301" s="125">
        <f>K34</f>
        <v>12985.04</v>
      </c>
      <c r="J301" s="116"/>
      <c r="K301" s="126">
        <f>SUM(G301-I301)</f>
        <v>6648.7199999999975</v>
      </c>
    </row>
    <row r="302" spans="1:11" ht="12" customHeight="1" thickBot="1">
      <c r="A302" s="24"/>
      <c r="B302" s="106" t="s">
        <v>259</v>
      </c>
      <c r="C302" s="122"/>
      <c r="D302" s="33"/>
      <c r="E302" s="33"/>
      <c r="F302" s="33"/>
      <c r="G302" s="33"/>
      <c r="H302" s="33"/>
      <c r="I302" s="33"/>
      <c r="J302" s="24"/>
      <c r="K302" s="24"/>
    </row>
    <row r="303" spans="1:11" ht="12" customHeight="1" thickBot="1">
      <c r="A303" s="24"/>
      <c r="B303" s="24" t="s">
        <v>260</v>
      </c>
      <c r="C303" s="166"/>
      <c r="D303" s="59"/>
      <c r="E303" s="83"/>
      <c r="F303" s="83" t="s">
        <v>397</v>
      </c>
      <c r="G303" s="83"/>
      <c r="H303" s="167" t="s">
        <v>398</v>
      </c>
      <c r="I303" s="24"/>
      <c r="J303" s="24"/>
      <c r="K303" s="24"/>
    </row>
    <row r="304" spans="1:11" ht="12" customHeight="1">
      <c r="A304" s="24"/>
      <c r="B304" s="24"/>
      <c r="C304" s="131" t="s">
        <v>261</v>
      </c>
      <c r="D304" s="33"/>
      <c r="E304" s="33"/>
      <c r="F304" s="43">
        <v>6073.48</v>
      </c>
      <c r="G304" s="33"/>
      <c r="H304" s="132">
        <v>4064.4</v>
      </c>
      <c r="I304" s="24"/>
      <c r="J304" s="24"/>
      <c r="K304" s="24"/>
    </row>
    <row r="305" spans="1:11" ht="12" customHeight="1" thickBot="1">
      <c r="A305" s="24"/>
      <c r="B305" s="24"/>
      <c r="C305" s="131" t="s">
        <v>262</v>
      </c>
      <c r="D305" s="33"/>
      <c r="E305" s="33"/>
      <c r="F305" s="37">
        <v>13560.28</v>
      </c>
      <c r="G305" s="36"/>
      <c r="H305" s="168">
        <v>8827.0300000000007</v>
      </c>
      <c r="I305" s="24"/>
      <c r="J305" s="24"/>
      <c r="K305" s="24"/>
    </row>
    <row r="306" spans="1:11" ht="12" customHeight="1" thickBot="1">
      <c r="A306" s="24"/>
      <c r="B306" s="24"/>
      <c r="C306" s="124"/>
      <c r="D306" s="145" t="s">
        <v>263</v>
      </c>
      <c r="E306" s="116"/>
      <c r="F306" s="125">
        <f>SUM(F304:F305)</f>
        <v>19633.760000000002</v>
      </c>
      <c r="G306" s="116"/>
      <c r="H306" s="126">
        <f>SUM(H304:H305)</f>
        <v>12891.43</v>
      </c>
      <c r="I306" s="24"/>
      <c r="J306" s="24"/>
      <c r="K306" s="24"/>
    </row>
    <row r="307" spans="1:11" ht="12" customHeight="1">
      <c r="A307" s="24"/>
      <c r="B307" s="65" t="s">
        <v>264</v>
      </c>
      <c r="C307" s="24"/>
      <c r="D307" s="24"/>
      <c r="E307" s="24"/>
      <c r="F307" s="24"/>
      <c r="G307" s="24"/>
      <c r="H307" s="24"/>
      <c r="I307" s="24"/>
      <c r="J307" s="24"/>
      <c r="K307" s="24"/>
    </row>
    <row r="308" spans="1:11" ht="12" customHeight="1" thickBot="1">
      <c r="A308" s="65" t="s">
        <v>265</v>
      </c>
      <c r="B308" s="65"/>
      <c r="C308" s="24"/>
      <c r="D308" s="24"/>
      <c r="E308" s="24"/>
      <c r="F308" s="24"/>
      <c r="G308" s="24"/>
      <c r="H308" s="24"/>
      <c r="I308" s="24"/>
      <c r="J308" s="24"/>
      <c r="K308" s="24"/>
    </row>
    <row r="309" spans="1:11" ht="12" customHeight="1">
      <c r="A309" s="65"/>
      <c r="B309" s="68" t="s">
        <v>266</v>
      </c>
      <c r="C309" s="69"/>
      <c r="D309" s="69"/>
      <c r="E309" s="69"/>
      <c r="F309" s="69"/>
      <c r="G309" s="77" t="s">
        <v>257</v>
      </c>
      <c r="H309" s="69"/>
      <c r="I309" s="77" t="s">
        <v>258</v>
      </c>
      <c r="J309" s="69"/>
      <c r="K309" s="88" t="s">
        <v>219</v>
      </c>
    </row>
    <row r="310" spans="1:11" ht="12" customHeight="1">
      <c r="A310" s="65"/>
      <c r="B310" s="32"/>
      <c r="C310" s="33"/>
      <c r="D310" s="33"/>
      <c r="E310" s="33"/>
      <c r="F310" s="33"/>
      <c r="G310" s="89">
        <v>39813</v>
      </c>
      <c r="H310" s="51"/>
      <c r="I310" s="89">
        <v>39447</v>
      </c>
      <c r="J310" s="51"/>
      <c r="K310" s="90"/>
    </row>
    <row r="311" spans="1:11" ht="12" customHeight="1" thickBot="1">
      <c r="A311" s="65"/>
      <c r="B311" s="71"/>
      <c r="C311" s="36"/>
      <c r="D311" s="36"/>
      <c r="E311" s="36"/>
      <c r="F311" s="36"/>
      <c r="G311" s="39">
        <f>I36</f>
        <v>13.15</v>
      </c>
      <c r="H311" s="36"/>
      <c r="I311" s="39">
        <f>K36</f>
        <v>138.47999999999999</v>
      </c>
      <c r="J311" s="36"/>
      <c r="K311" s="91">
        <f>SUM(G311-I311)</f>
        <v>-125.32999999999998</v>
      </c>
    </row>
    <row r="312" spans="1:11" ht="12" customHeight="1">
      <c r="A312" s="65" t="s">
        <v>390</v>
      </c>
      <c r="B312" s="24"/>
      <c r="C312" s="24"/>
      <c r="D312" s="24"/>
      <c r="E312" s="24"/>
      <c r="F312" s="24"/>
      <c r="G312" s="65"/>
      <c r="H312" s="24"/>
      <c r="I312" s="66"/>
      <c r="J312" s="66"/>
      <c r="K312" s="66" t="s">
        <v>384</v>
      </c>
    </row>
    <row r="313" spans="1:11" ht="12" customHeight="1">
      <c r="A313" s="24"/>
      <c r="B313" s="65" t="s">
        <v>267</v>
      </c>
      <c r="C313" s="24"/>
      <c r="D313" s="24"/>
      <c r="E313" s="24"/>
      <c r="F313" s="24"/>
      <c r="G313" s="24"/>
      <c r="H313" s="24"/>
      <c r="I313" s="24"/>
      <c r="J313" s="24"/>
      <c r="K313" s="24"/>
    </row>
    <row r="314" spans="1:11" ht="12" customHeight="1">
      <c r="A314" s="24"/>
      <c r="B314" s="65" t="s">
        <v>399</v>
      </c>
      <c r="C314" s="24"/>
      <c r="D314" s="24"/>
      <c r="E314" s="24"/>
      <c r="F314" s="24"/>
      <c r="G314" s="24"/>
      <c r="H314" s="24"/>
      <c r="I314" s="24"/>
      <c r="J314" s="24"/>
      <c r="K314" s="24"/>
    </row>
    <row r="315" spans="1:11" ht="12" customHeight="1">
      <c r="A315" s="85" t="s">
        <v>268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</row>
    <row r="316" spans="1:11" ht="12" customHeight="1" thickBot="1">
      <c r="A316" s="65" t="s">
        <v>44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24"/>
    </row>
    <row r="317" spans="1:11" ht="12" customHeight="1">
      <c r="A317" s="65"/>
      <c r="B317" s="68" t="s">
        <v>269</v>
      </c>
      <c r="C317" s="69"/>
      <c r="D317" s="69"/>
      <c r="E317" s="69"/>
      <c r="F317" s="69"/>
      <c r="G317" s="77" t="s">
        <v>217</v>
      </c>
      <c r="H317" s="69"/>
      <c r="I317" s="77" t="s">
        <v>258</v>
      </c>
      <c r="J317" s="69"/>
      <c r="K317" s="88" t="s">
        <v>219</v>
      </c>
    </row>
    <row r="318" spans="1:11" ht="12" customHeight="1">
      <c r="A318" s="24"/>
      <c r="B318" s="32"/>
      <c r="C318" s="33"/>
      <c r="D318" s="33"/>
      <c r="E318" s="33"/>
      <c r="F318" s="33"/>
      <c r="G318" s="89">
        <v>39813</v>
      </c>
      <c r="H318" s="51"/>
      <c r="I318" s="89">
        <v>39447</v>
      </c>
      <c r="J318" s="51"/>
      <c r="K318" s="90"/>
    </row>
    <row r="319" spans="1:11" ht="12" customHeight="1" thickBot="1">
      <c r="A319" s="24"/>
      <c r="B319" s="54"/>
      <c r="C319" s="36"/>
      <c r="D319" s="36"/>
      <c r="E319" s="36"/>
      <c r="F319" s="36"/>
      <c r="G319" s="39">
        <f>SUM(I50)</f>
        <v>42112.23</v>
      </c>
      <c r="H319" s="36"/>
      <c r="I319" s="39">
        <f>K50</f>
        <v>37933.839999999997</v>
      </c>
      <c r="J319" s="36"/>
      <c r="K319" s="91">
        <f>SUM(G319-I319)</f>
        <v>4178.3900000000067</v>
      </c>
    </row>
    <row r="320" spans="1:11" ht="12" customHeight="1" thickBot="1">
      <c r="A320" s="24"/>
      <c r="B320" s="100" t="s">
        <v>270</v>
      </c>
      <c r="C320" s="24"/>
      <c r="D320" s="24"/>
      <c r="E320" s="24"/>
      <c r="F320" s="24"/>
      <c r="G320" s="24"/>
      <c r="H320" s="24"/>
      <c r="I320" s="24"/>
      <c r="J320" s="24"/>
      <c r="K320" s="24"/>
    </row>
    <row r="321" spans="1:11" ht="12" customHeight="1" thickBot="1">
      <c r="A321" s="24"/>
      <c r="B321" s="82"/>
      <c r="C321" s="59"/>
      <c r="D321" s="83" t="s">
        <v>400</v>
      </c>
      <c r="E321" s="83"/>
      <c r="F321" s="83" t="s">
        <v>271</v>
      </c>
      <c r="G321" s="83"/>
      <c r="H321" s="83" t="s">
        <v>272</v>
      </c>
      <c r="I321" s="83"/>
      <c r="J321" s="83" t="s">
        <v>401</v>
      </c>
      <c r="K321" s="101"/>
    </row>
    <row r="322" spans="1:11" ht="12" customHeight="1">
      <c r="A322" s="24"/>
      <c r="B322" s="94" t="s">
        <v>273</v>
      </c>
      <c r="C322" s="33"/>
      <c r="D322" s="33"/>
      <c r="E322" s="43">
        <f>K41</f>
        <v>325</v>
      </c>
      <c r="F322" s="33"/>
      <c r="G322" s="43">
        <v>0</v>
      </c>
      <c r="H322" s="33"/>
      <c r="I322" s="43">
        <v>0</v>
      </c>
      <c r="J322" s="33"/>
      <c r="K322" s="102">
        <f t="shared" ref="K322:K327" si="0">SUM(E322+G322-I322)</f>
        <v>325</v>
      </c>
    </row>
    <row r="323" spans="1:11" ht="12" customHeight="1">
      <c r="A323" s="24"/>
      <c r="B323" s="98" t="s">
        <v>274</v>
      </c>
      <c r="C323" s="33"/>
      <c r="D323" s="33"/>
      <c r="E323" s="43">
        <f>SUM(K44)</f>
        <v>30098.880000000001</v>
      </c>
      <c r="F323" s="33"/>
      <c r="G323" s="43">
        <v>0</v>
      </c>
      <c r="H323" s="33"/>
      <c r="I323" s="43">
        <v>0</v>
      </c>
      <c r="J323" s="33"/>
      <c r="K323" s="102">
        <f t="shared" si="0"/>
        <v>30098.880000000001</v>
      </c>
    </row>
    <row r="324" spans="1:11" ht="12" customHeight="1">
      <c r="A324" s="24"/>
      <c r="B324" s="98" t="s">
        <v>275</v>
      </c>
      <c r="C324" s="33"/>
      <c r="D324" s="33"/>
      <c r="E324" s="43">
        <f>K46</f>
        <v>24988.79</v>
      </c>
      <c r="F324" s="33"/>
      <c r="G324" s="43">
        <v>0</v>
      </c>
      <c r="H324" s="33"/>
      <c r="I324" s="43">
        <v>17478.830000000002</v>
      </c>
      <c r="J324" s="33"/>
      <c r="K324" s="102">
        <f t="shared" si="0"/>
        <v>7509.9599999999991</v>
      </c>
    </row>
    <row r="325" spans="1:11" ht="12" customHeight="1">
      <c r="A325" s="24"/>
      <c r="B325" s="98" t="s">
        <v>276</v>
      </c>
      <c r="C325" s="33"/>
      <c r="D325" s="33"/>
      <c r="E325" s="43">
        <f>K47</f>
        <v>1183.75</v>
      </c>
      <c r="F325" s="33"/>
      <c r="G325" s="43">
        <v>0</v>
      </c>
      <c r="H325" s="33"/>
      <c r="I325" s="43">
        <v>1183.75</v>
      </c>
      <c r="J325" s="33"/>
      <c r="K325" s="102">
        <f t="shared" si="0"/>
        <v>0</v>
      </c>
    </row>
    <row r="326" spans="1:11" ht="12" customHeight="1">
      <c r="A326" s="24"/>
      <c r="B326" s="98" t="s">
        <v>277</v>
      </c>
      <c r="C326" s="33"/>
      <c r="D326" s="33"/>
      <c r="E326" s="43">
        <f>K48</f>
        <v>0</v>
      </c>
      <c r="F326" s="33"/>
      <c r="G326" s="43">
        <v>0</v>
      </c>
      <c r="H326" s="33"/>
      <c r="I326" s="43">
        <v>0</v>
      </c>
      <c r="J326" s="33"/>
      <c r="K326" s="102">
        <f t="shared" si="0"/>
        <v>0</v>
      </c>
    </row>
    <row r="327" spans="1:11" ht="12" customHeight="1" thickBot="1">
      <c r="A327" s="24"/>
      <c r="B327" s="98" t="s">
        <v>278</v>
      </c>
      <c r="C327" s="33"/>
      <c r="D327" s="33"/>
      <c r="E327" s="37">
        <f>SUM(K49)</f>
        <v>-18662.580000000002</v>
      </c>
      <c r="F327" s="36"/>
      <c r="G327" s="37">
        <f>SUM(I49)</f>
        <v>4178.3900000000003</v>
      </c>
      <c r="H327" s="36"/>
      <c r="I327" s="37">
        <f>SUM(K49)</f>
        <v>-18662.580000000002</v>
      </c>
      <c r="J327" s="36"/>
      <c r="K327" s="105">
        <f t="shared" si="0"/>
        <v>4178.3899999999994</v>
      </c>
    </row>
    <row r="328" spans="1:11" ht="12" customHeight="1" thickBot="1">
      <c r="A328" s="24"/>
      <c r="B328" s="54"/>
      <c r="C328" s="36"/>
      <c r="D328" s="38" t="s">
        <v>263</v>
      </c>
      <c r="E328" s="39">
        <f>SUM(E322:E327)</f>
        <v>37933.839999999997</v>
      </c>
      <c r="F328" s="36"/>
      <c r="G328" s="39">
        <f>SUM(G322:G327)</f>
        <v>4178.3900000000003</v>
      </c>
      <c r="H328" s="36"/>
      <c r="I328" s="39">
        <f>SUM(I322:I327)</f>
        <v>0</v>
      </c>
      <c r="J328" s="36"/>
      <c r="K328" s="91">
        <f>SUM(K322:K327)</f>
        <v>42112.229999999996</v>
      </c>
    </row>
    <row r="329" spans="1:11" ht="12" customHeight="1">
      <c r="A329" s="24"/>
      <c r="B329" s="65" t="s">
        <v>402</v>
      </c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1:11" ht="12" customHeight="1">
      <c r="A330" s="24"/>
      <c r="B330" s="65" t="s">
        <v>378</v>
      </c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1:11" ht="12" customHeight="1">
      <c r="A331" s="24"/>
      <c r="B331" s="65" t="s">
        <v>365</v>
      </c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1:11" ht="12" customHeight="1">
      <c r="A332" s="24"/>
      <c r="B332" s="65" t="s">
        <v>403</v>
      </c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1:11" ht="12" customHeight="1">
      <c r="A333" s="24"/>
      <c r="B333" s="65" t="s">
        <v>404</v>
      </c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1:11" ht="12" customHeight="1">
      <c r="A334" s="24"/>
      <c r="B334" s="65" t="s">
        <v>405</v>
      </c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1:11" ht="12" customHeight="1">
      <c r="A335" s="24"/>
      <c r="B335" s="65" t="s">
        <v>428</v>
      </c>
      <c r="C335" s="24"/>
      <c r="D335" s="24"/>
      <c r="E335" s="24"/>
      <c r="F335" s="24"/>
      <c r="G335" s="24"/>
      <c r="H335" s="24"/>
      <c r="I335" s="24"/>
      <c r="J335" s="24"/>
      <c r="K335" s="24"/>
    </row>
    <row r="336" spans="1:11" ht="12" customHeight="1">
      <c r="A336" s="24"/>
      <c r="B336" s="65" t="s">
        <v>429</v>
      </c>
      <c r="C336" s="24"/>
      <c r="D336" s="24"/>
      <c r="E336" s="24"/>
      <c r="F336" s="24"/>
      <c r="G336" s="24"/>
      <c r="H336" s="24"/>
      <c r="I336" s="24"/>
      <c r="J336" s="24"/>
      <c r="K336" s="24"/>
    </row>
    <row r="337" spans="1:11" ht="12" customHeight="1">
      <c r="A337" s="24"/>
      <c r="B337" s="65" t="s">
        <v>279</v>
      </c>
      <c r="C337" s="24"/>
      <c r="D337" s="24"/>
      <c r="E337" s="24"/>
      <c r="F337" s="24"/>
      <c r="G337" s="24"/>
      <c r="H337" s="24"/>
      <c r="I337" s="24"/>
      <c r="J337" s="24"/>
      <c r="K337" s="24"/>
    </row>
    <row r="338" spans="1:11" ht="12" customHeight="1">
      <c r="A338" s="24"/>
      <c r="B338" s="65" t="s">
        <v>406</v>
      </c>
      <c r="C338" s="24"/>
      <c r="D338" s="24"/>
      <c r="E338" s="24"/>
      <c r="F338" s="24"/>
      <c r="G338" s="24"/>
      <c r="H338" s="24"/>
      <c r="I338" s="24"/>
      <c r="J338" s="24"/>
      <c r="K338" s="24"/>
    </row>
    <row r="339" spans="1:11" ht="12" customHeight="1" thickBot="1">
      <c r="A339" s="65" t="s">
        <v>280</v>
      </c>
      <c r="B339" s="65"/>
      <c r="C339" s="24"/>
      <c r="D339" s="24"/>
      <c r="E339" s="24"/>
      <c r="F339" s="24"/>
      <c r="G339" s="24"/>
      <c r="H339" s="24"/>
      <c r="I339" s="24"/>
      <c r="J339" s="24"/>
      <c r="K339" s="24"/>
    </row>
    <row r="340" spans="1:11" ht="12" customHeight="1">
      <c r="A340" s="65"/>
      <c r="B340" s="118" t="s">
        <v>281</v>
      </c>
      <c r="C340" s="115"/>
      <c r="D340" s="115"/>
      <c r="E340" s="115"/>
      <c r="F340" s="115"/>
      <c r="G340" s="120" t="s">
        <v>257</v>
      </c>
      <c r="H340" s="115"/>
      <c r="I340" s="120" t="s">
        <v>258</v>
      </c>
      <c r="J340" s="115"/>
      <c r="K340" s="121" t="s">
        <v>238</v>
      </c>
    </row>
    <row r="341" spans="1:11" ht="12" customHeight="1">
      <c r="A341" s="24"/>
      <c r="B341" s="122"/>
      <c r="C341" s="33"/>
      <c r="D341" s="33"/>
      <c r="E341" s="33"/>
      <c r="F341" s="33"/>
      <c r="G341" s="89">
        <v>39813</v>
      </c>
      <c r="H341" s="51"/>
      <c r="I341" s="89">
        <v>39447</v>
      </c>
      <c r="J341" s="51"/>
      <c r="K341" s="123"/>
    </row>
    <row r="342" spans="1:11" ht="12" customHeight="1" thickBot="1">
      <c r="A342" s="24"/>
      <c r="B342" s="124"/>
      <c r="C342" s="116"/>
      <c r="D342" s="116"/>
      <c r="E342" s="116"/>
      <c r="F342" s="116"/>
      <c r="G342" s="125">
        <f>SUM(I51)</f>
        <v>0</v>
      </c>
      <c r="H342" s="116"/>
      <c r="I342" s="125">
        <f>K51</f>
        <v>0</v>
      </c>
      <c r="J342" s="116"/>
      <c r="K342" s="126">
        <f>SUM(G342-I342)</f>
        <v>0</v>
      </c>
    </row>
    <row r="343" spans="1:11" ht="12" customHeight="1" thickBot="1">
      <c r="A343" s="65" t="s">
        <v>57</v>
      </c>
      <c r="B343" s="65"/>
      <c r="C343" s="24"/>
      <c r="D343" s="24"/>
      <c r="E343" s="24"/>
      <c r="F343" s="24"/>
      <c r="G343" s="66"/>
      <c r="H343" s="24"/>
      <c r="I343" s="66"/>
      <c r="J343" s="24"/>
      <c r="K343" s="66"/>
    </row>
    <row r="344" spans="1:11" ht="12" customHeight="1">
      <c r="A344" s="65"/>
      <c r="B344" s="68" t="s">
        <v>282</v>
      </c>
      <c r="C344" s="69"/>
      <c r="D344" s="69"/>
      <c r="E344" s="69"/>
      <c r="F344" s="69"/>
      <c r="G344" s="77" t="s">
        <v>217</v>
      </c>
      <c r="H344" s="69"/>
      <c r="I344" s="77" t="s">
        <v>218</v>
      </c>
      <c r="J344" s="69"/>
      <c r="K344" s="88" t="s">
        <v>238</v>
      </c>
    </row>
    <row r="345" spans="1:11" ht="12" customHeight="1">
      <c r="A345" s="24"/>
      <c r="B345" s="41"/>
      <c r="C345" s="33"/>
      <c r="D345" s="33"/>
      <c r="E345" s="33"/>
      <c r="F345" s="33"/>
      <c r="G345" s="89">
        <v>39813</v>
      </c>
      <c r="H345" s="51"/>
      <c r="I345" s="89">
        <v>39447</v>
      </c>
      <c r="J345" s="51"/>
      <c r="K345" s="90"/>
    </row>
    <row r="346" spans="1:11" ht="12" customHeight="1" thickBot="1">
      <c r="A346" s="24"/>
      <c r="B346" s="54"/>
      <c r="C346" s="36"/>
      <c r="D346" s="36"/>
      <c r="E346" s="36"/>
      <c r="F346" s="36"/>
      <c r="G346" s="39">
        <f>SUM(I56)</f>
        <v>5528.54</v>
      </c>
      <c r="H346" s="36"/>
      <c r="I346" s="39">
        <f>K56</f>
        <v>6023.39</v>
      </c>
      <c r="J346" s="36"/>
      <c r="K346" s="91">
        <f>SUM(G346-I346)</f>
        <v>-494.85000000000036</v>
      </c>
    </row>
    <row r="347" spans="1:11" ht="12" customHeight="1" thickBot="1">
      <c r="A347" s="24"/>
      <c r="B347" s="107" t="s">
        <v>283</v>
      </c>
      <c r="C347" s="24"/>
      <c r="D347" s="24"/>
      <c r="E347" s="24"/>
      <c r="F347" s="24"/>
      <c r="G347" s="24"/>
      <c r="H347" s="24"/>
      <c r="I347" s="24"/>
      <c r="J347" s="24"/>
      <c r="K347" s="24"/>
    </row>
    <row r="348" spans="1:11" ht="12" customHeight="1" thickBot="1">
      <c r="A348" s="24"/>
      <c r="B348" s="127"/>
      <c r="C348" s="69"/>
      <c r="D348" s="77" t="s">
        <v>284</v>
      </c>
      <c r="E348" s="69"/>
      <c r="F348" s="77" t="s">
        <v>285</v>
      </c>
      <c r="G348" s="69"/>
      <c r="H348" s="77" t="s">
        <v>286</v>
      </c>
      <c r="I348" s="69"/>
      <c r="J348" s="77" t="s">
        <v>287</v>
      </c>
      <c r="K348" s="111"/>
    </row>
    <row r="349" spans="1:11" ht="12" customHeight="1">
      <c r="A349" s="24"/>
      <c r="B349" s="128" t="s">
        <v>288</v>
      </c>
      <c r="C349" s="115"/>
      <c r="D349" s="115"/>
      <c r="E349" s="129">
        <v>2652.91</v>
      </c>
      <c r="F349" s="115"/>
      <c r="G349" s="129">
        <v>0</v>
      </c>
      <c r="H349" s="115"/>
      <c r="I349" s="129">
        <v>0</v>
      </c>
      <c r="J349" s="115"/>
      <c r="K349" s="130">
        <f>SUM(E349:I349)</f>
        <v>2652.91</v>
      </c>
    </row>
    <row r="350" spans="1:11" ht="12" customHeight="1">
      <c r="A350" s="24"/>
      <c r="B350" s="131" t="s">
        <v>289</v>
      </c>
      <c r="C350" s="33"/>
      <c r="D350" s="33"/>
      <c r="E350" s="43">
        <v>2725.63</v>
      </c>
      <c r="F350" s="33"/>
      <c r="G350" s="43">
        <v>0</v>
      </c>
      <c r="H350" s="33"/>
      <c r="I350" s="43">
        <v>0</v>
      </c>
      <c r="J350" s="33"/>
      <c r="K350" s="132">
        <f>SUM(E350:I350)</f>
        <v>2725.63</v>
      </c>
    </row>
    <row r="351" spans="1:11" ht="12" customHeight="1">
      <c r="A351" s="24"/>
      <c r="B351" s="131" t="s">
        <v>290</v>
      </c>
      <c r="C351" s="33"/>
      <c r="D351" s="33"/>
      <c r="E351" s="63">
        <v>150</v>
      </c>
      <c r="F351" s="51"/>
      <c r="G351" s="63">
        <v>0</v>
      </c>
      <c r="H351" s="51"/>
      <c r="I351" s="63">
        <v>0</v>
      </c>
      <c r="J351" s="51"/>
      <c r="K351" s="133">
        <f>SUM(E351:I351)</f>
        <v>150</v>
      </c>
    </row>
    <row r="352" spans="1:11" ht="12" customHeight="1" thickBot="1">
      <c r="A352" s="24"/>
      <c r="B352" s="124"/>
      <c r="C352" s="117" t="s">
        <v>291</v>
      </c>
      <c r="D352" s="116"/>
      <c r="E352" s="125">
        <f>SUM(E349:E351)</f>
        <v>5528.54</v>
      </c>
      <c r="F352" s="116"/>
      <c r="G352" s="125">
        <f>SUM(G349:G351)</f>
        <v>0</v>
      </c>
      <c r="H352" s="116"/>
      <c r="I352" s="125">
        <f>SUM(I349:I351)</f>
        <v>0</v>
      </c>
      <c r="J352" s="116"/>
      <c r="K352" s="126">
        <f>SUM(K349:K351)</f>
        <v>5528.54</v>
      </c>
    </row>
    <row r="353" spans="1:11" ht="12" customHeight="1">
      <c r="A353" s="24"/>
      <c r="B353" s="65" t="s">
        <v>373</v>
      </c>
      <c r="C353" s="24"/>
      <c r="D353" s="24"/>
      <c r="E353" s="24"/>
      <c r="F353" s="24"/>
      <c r="G353" s="24"/>
      <c r="H353" s="24"/>
      <c r="I353" s="24"/>
      <c r="J353" s="24"/>
      <c r="K353" s="24"/>
    </row>
    <row r="354" spans="1:11" ht="12" customHeight="1">
      <c r="A354" s="24"/>
      <c r="B354" s="65" t="s">
        <v>292</v>
      </c>
      <c r="C354" s="24"/>
      <c r="D354" s="24"/>
      <c r="E354" s="24"/>
      <c r="F354" s="24"/>
      <c r="G354" s="24"/>
      <c r="H354" s="24"/>
      <c r="I354" s="24"/>
      <c r="J354" s="24"/>
      <c r="K354" s="24"/>
    </row>
    <row r="355" spans="1:11" ht="12" customHeight="1">
      <c r="A355" s="24"/>
      <c r="B355" s="65" t="s">
        <v>293</v>
      </c>
      <c r="C355" s="24"/>
      <c r="D355" s="24"/>
      <c r="E355" s="24"/>
      <c r="F355" s="24"/>
      <c r="G355" s="24"/>
      <c r="H355" s="24"/>
      <c r="I355" s="24"/>
      <c r="J355" s="24"/>
      <c r="K355" s="24"/>
    </row>
    <row r="356" spans="1:11" ht="12" customHeight="1">
      <c r="A356" s="24"/>
      <c r="B356" s="65" t="s">
        <v>5</v>
      </c>
      <c r="C356" s="24"/>
      <c r="D356" s="24"/>
      <c r="E356" s="24"/>
      <c r="F356" s="24"/>
      <c r="G356" s="24"/>
      <c r="H356" s="24"/>
      <c r="I356" s="24"/>
      <c r="J356" s="24"/>
      <c r="K356" s="24"/>
    </row>
    <row r="357" spans="1:11" ht="12" customHeight="1" thickBot="1">
      <c r="A357" s="65" t="s">
        <v>294</v>
      </c>
      <c r="B357" s="65"/>
      <c r="C357" s="24"/>
      <c r="D357" s="24"/>
      <c r="E357" s="24"/>
      <c r="F357" s="24"/>
      <c r="G357" s="24"/>
      <c r="H357" s="24"/>
      <c r="I357" s="24"/>
      <c r="J357" s="24"/>
      <c r="K357" s="24"/>
    </row>
    <row r="358" spans="1:11" ht="12" customHeight="1">
      <c r="A358" s="65"/>
      <c r="B358" s="68" t="s">
        <v>295</v>
      </c>
      <c r="C358" s="69"/>
      <c r="D358" s="69"/>
      <c r="E358" s="69"/>
      <c r="F358" s="69"/>
      <c r="G358" s="77" t="s">
        <v>257</v>
      </c>
      <c r="H358" s="69"/>
      <c r="I358" s="77" t="s">
        <v>258</v>
      </c>
      <c r="J358" s="69"/>
      <c r="K358" s="88" t="s">
        <v>238</v>
      </c>
    </row>
    <row r="359" spans="1:11" ht="12" customHeight="1">
      <c r="A359" s="65"/>
      <c r="B359" s="32"/>
      <c r="C359" s="33"/>
      <c r="D359" s="33"/>
      <c r="E359" s="33"/>
      <c r="F359" s="33"/>
      <c r="G359" s="89">
        <v>39813</v>
      </c>
      <c r="H359" s="51"/>
      <c r="I359" s="89">
        <v>39447</v>
      </c>
      <c r="J359" s="51"/>
      <c r="K359" s="90"/>
    </row>
    <row r="360" spans="1:11" ht="12" customHeight="1" thickBot="1">
      <c r="A360" s="65"/>
      <c r="B360" s="71"/>
      <c r="C360" s="36"/>
      <c r="D360" s="36"/>
      <c r="E360" s="36"/>
      <c r="F360" s="36"/>
      <c r="G360" s="39">
        <f>I57</f>
        <v>0</v>
      </c>
      <c r="H360" s="36"/>
      <c r="I360" s="39">
        <f>K57</f>
        <v>45.79</v>
      </c>
      <c r="J360" s="36"/>
      <c r="K360" s="91">
        <f>SUM(G360-I360)</f>
        <v>-45.79</v>
      </c>
    </row>
    <row r="361" spans="1:11" ht="12" customHeight="1">
      <c r="A361" s="65"/>
      <c r="B361" s="65" t="s">
        <v>267</v>
      </c>
      <c r="C361" s="24"/>
      <c r="D361" s="24"/>
      <c r="E361" s="24"/>
      <c r="F361" s="24"/>
      <c r="G361" s="24"/>
      <c r="H361" s="24"/>
      <c r="I361" s="24"/>
      <c r="J361" s="24"/>
      <c r="K361" s="24"/>
    </row>
    <row r="362" spans="1:11" ht="12" customHeight="1">
      <c r="A362" s="24"/>
      <c r="B362" s="65" t="s">
        <v>399</v>
      </c>
      <c r="C362" s="24"/>
      <c r="D362" s="24"/>
      <c r="E362" s="24"/>
      <c r="F362" s="24"/>
      <c r="G362" s="24"/>
      <c r="H362" s="24"/>
      <c r="I362" s="24"/>
      <c r="J362" s="24"/>
      <c r="K362" s="24"/>
    </row>
    <row r="363" spans="1:11" ht="12" customHeight="1">
      <c r="A363" s="85" t="s">
        <v>296</v>
      </c>
      <c r="B363" s="24"/>
      <c r="C363" s="24"/>
      <c r="D363" s="24"/>
      <c r="E363" s="24"/>
      <c r="F363" s="85"/>
      <c r="G363" s="24"/>
      <c r="H363" s="24"/>
      <c r="I363" s="24"/>
      <c r="J363" s="24"/>
      <c r="K363" s="24"/>
    </row>
    <row r="364" spans="1:11" ht="12" customHeight="1" thickBot="1">
      <c r="A364" s="65" t="s">
        <v>297</v>
      </c>
      <c r="B364" s="24"/>
      <c r="C364" s="24"/>
      <c r="D364" s="24"/>
      <c r="E364" s="24"/>
      <c r="F364" s="85"/>
      <c r="G364" s="24"/>
      <c r="H364" s="24"/>
      <c r="I364" s="24"/>
      <c r="J364" s="24"/>
      <c r="K364" s="24"/>
    </row>
    <row r="365" spans="1:11" ht="12" customHeight="1" thickBot="1">
      <c r="A365" s="65"/>
      <c r="B365" s="58" t="s">
        <v>298</v>
      </c>
      <c r="C365" s="59"/>
      <c r="D365" s="59"/>
      <c r="E365" s="59"/>
      <c r="F365" s="59"/>
      <c r="G365" s="83" t="s">
        <v>397</v>
      </c>
      <c r="H365" s="59"/>
      <c r="I365" s="83" t="s">
        <v>377</v>
      </c>
      <c r="J365" s="59"/>
      <c r="K365" s="101" t="s">
        <v>299</v>
      </c>
    </row>
    <row r="366" spans="1:11" ht="12" customHeight="1">
      <c r="A366" s="24"/>
      <c r="B366" s="32"/>
      <c r="C366" s="45" t="s">
        <v>300</v>
      </c>
      <c r="D366" s="33"/>
      <c r="E366" s="33"/>
      <c r="F366" s="33"/>
      <c r="G366" s="47">
        <f>SUM(I70)</f>
        <v>23867.040000000001</v>
      </c>
      <c r="H366" s="33"/>
      <c r="I366" s="47">
        <f>K70</f>
        <v>19341.669999999998</v>
      </c>
      <c r="J366" s="33"/>
      <c r="K366" s="104">
        <f>SUM(G366-I366)</f>
        <v>4525.3700000000026</v>
      </c>
    </row>
    <row r="367" spans="1:11" ht="12" customHeight="1">
      <c r="A367" s="24"/>
      <c r="B367" s="32"/>
      <c r="C367" s="45" t="s">
        <v>310</v>
      </c>
      <c r="D367" s="33"/>
      <c r="E367" s="33"/>
      <c r="F367" s="33"/>
      <c r="G367" s="47">
        <f>SUM(I71)</f>
        <v>0</v>
      </c>
      <c r="H367" s="33"/>
      <c r="I367" s="47">
        <v>0</v>
      </c>
      <c r="J367" s="33"/>
      <c r="K367" s="104">
        <f>SUM(G367-I367)</f>
        <v>0</v>
      </c>
    </row>
    <row r="368" spans="1:11" ht="12" customHeight="1" thickBot="1">
      <c r="A368" s="24"/>
      <c r="B368" s="32"/>
      <c r="C368" s="45" t="s">
        <v>301</v>
      </c>
      <c r="D368" s="33"/>
      <c r="E368" s="33"/>
      <c r="F368" s="33"/>
      <c r="G368" s="125">
        <f>SUM(I75+I76)</f>
        <v>10223.200000000001</v>
      </c>
      <c r="H368" s="116"/>
      <c r="I368" s="125">
        <v>8237.89</v>
      </c>
      <c r="J368" s="116"/>
      <c r="K368" s="134">
        <f>SUM(G368-I368)</f>
        <v>1985.3100000000013</v>
      </c>
    </row>
    <row r="369" spans="1:11" ht="12" customHeight="1" thickBot="1">
      <c r="A369" s="24"/>
      <c r="B369" s="54"/>
      <c r="C369" s="36"/>
      <c r="D369" s="76" t="s">
        <v>291</v>
      </c>
      <c r="E369" s="36"/>
      <c r="F369" s="36"/>
      <c r="G369" s="39">
        <f>SUM(G366:G368)</f>
        <v>34090.240000000005</v>
      </c>
      <c r="H369" s="36"/>
      <c r="I369" s="39">
        <f>SUM(I366:I368)</f>
        <v>27579.559999999998</v>
      </c>
      <c r="J369" s="36"/>
      <c r="K369" s="91">
        <f>SUM(K366:K368)</f>
        <v>6510.6800000000039</v>
      </c>
    </row>
    <row r="370" spans="1:11" ht="12" customHeight="1">
      <c r="A370" s="24"/>
      <c r="B370" s="42" t="s">
        <v>407</v>
      </c>
      <c r="C370" s="33"/>
      <c r="D370" s="42"/>
      <c r="E370" s="33"/>
      <c r="F370" s="33"/>
      <c r="G370" s="47"/>
      <c r="H370" s="33"/>
      <c r="I370" s="47"/>
      <c r="J370" s="33"/>
      <c r="K370" s="47"/>
    </row>
    <row r="371" spans="1:11" ht="12" customHeight="1">
      <c r="A371" s="24"/>
      <c r="B371" s="65" t="s">
        <v>408</v>
      </c>
      <c r="C371" s="24"/>
      <c r="D371" s="65"/>
      <c r="E371" s="24"/>
      <c r="F371" s="24"/>
      <c r="G371" s="66"/>
      <c r="H371" s="24"/>
      <c r="I371" s="66"/>
      <c r="J371" s="24"/>
      <c r="K371" s="66"/>
    </row>
    <row r="372" spans="1:11" ht="12" customHeight="1">
      <c r="A372" s="24"/>
      <c r="B372" s="65" t="s">
        <v>409</v>
      </c>
      <c r="C372" s="24"/>
      <c r="D372" s="65"/>
      <c r="E372" s="24"/>
      <c r="F372" s="24"/>
      <c r="G372" s="66"/>
      <c r="H372" s="24"/>
      <c r="I372" s="66"/>
      <c r="J372" s="24"/>
      <c r="K372" s="66"/>
    </row>
    <row r="373" spans="1:11" ht="12" customHeight="1">
      <c r="A373" s="24"/>
      <c r="B373" s="65" t="s">
        <v>410</v>
      </c>
      <c r="C373" s="24"/>
      <c r="D373" s="65"/>
      <c r="E373" s="24"/>
      <c r="F373" s="24"/>
      <c r="G373" s="66"/>
      <c r="H373" s="24"/>
      <c r="I373" s="66"/>
      <c r="J373" s="24"/>
      <c r="K373" s="66"/>
    </row>
    <row r="374" spans="1:11" ht="12" customHeight="1">
      <c r="A374" s="24"/>
      <c r="B374" s="65"/>
      <c r="C374" s="24"/>
      <c r="D374" s="65"/>
      <c r="E374" s="24"/>
      <c r="F374" s="24"/>
      <c r="G374" s="66"/>
      <c r="H374" s="24"/>
      <c r="I374" s="66"/>
      <c r="J374" s="24"/>
      <c r="K374" s="66"/>
    </row>
    <row r="375" spans="1:11" ht="12" customHeight="1">
      <c r="A375" s="65" t="s">
        <v>411</v>
      </c>
      <c r="B375" s="24"/>
      <c r="C375" s="24"/>
      <c r="D375" s="24"/>
      <c r="E375" s="24"/>
      <c r="F375" s="24"/>
      <c r="G375" s="65"/>
      <c r="H375" s="24"/>
      <c r="I375" s="66"/>
      <c r="J375" s="66"/>
      <c r="K375" s="66" t="s">
        <v>385</v>
      </c>
    </row>
    <row r="376" spans="1:11" ht="12" customHeight="1">
      <c r="A376" s="65"/>
      <c r="B376" s="24"/>
      <c r="C376" s="24"/>
      <c r="D376" s="24"/>
      <c r="E376" s="24"/>
      <c r="F376" s="24"/>
      <c r="G376" s="65"/>
      <c r="H376" s="24"/>
      <c r="I376" s="66"/>
      <c r="J376" s="66"/>
      <c r="K376" s="66"/>
    </row>
    <row r="377" spans="1:11" ht="12" customHeight="1" thickBot="1">
      <c r="A377" s="65" t="s">
        <v>302</v>
      </c>
      <c r="B377" s="65"/>
      <c r="C377" s="24"/>
      <c r="D377" s="65"/>
      <c r="E377" s="24"/>
      <c r="F377" s="24"/>
      <c r="G377" s="66"/>
      <c r="H377" s="24"/>
      <c r="I377" s="66"/>
      <c r="J377" s="24"/>
      <c r="K377" s="66"/>
    </row>
    <row r="378" spans="1:11" ht="12" customHeight="1" thickBot="1">
      <c r="A378" s="65"/>
      <c r="B378" s="58" t="s">
        <v>303</v>
      </c>
      <c r="C378" s="59"/>
      <c r="D378" s="59"/>
      <c r="E378" s="59"/>
      <c r="F378" s="59"/>
      <c r="G378" s="83" t="s">
        <v>397</v>
      </c>
      <c r="H378" s="59"/>
      <c r="I378" s="83" t="s">
        <v>412</v>
      </c>
      <c r="J378" s="59"/>
      <c r="K378" s="101" t="s">
        <v>238</v>
      </c>
    </row>
    <row r="379" spans="1:11" ht="12" customHeight="1">
      <c r="A379" s="24"/>
      <c r="B379" s="41"/>
      <c r="C379" s="45" t="s">
        <v>304</v>
      </c>
      <c r="D379" s="33"/>
      <c r="E379" s="33"/>
      <c r="F379" s="33"/>
      <c r="G379" s="43">
        <f>I79</f>
        <v>2000</v>
      </c>
      <c r="H379" s="33"/>
      <c r="I379" s="43">
        <f>K79</f>
        <v>966.41</v>
      </c>
      <c r="J379" s="33"/>
      <c r="K379" s="102">
        <f t="shared" ref="K379:K386" si="1">SUM(G379-I379)</f>
        <v>1033.5900000000001</v>
      </c>
    </row>
    <row r="380" spans="1:11" ht="12" customHeight="1">
      <c r="A380" s="24"/>
      <c r="B380" s="41"/>
      <c r="C380" s="45" t="s">
        <v>305</v>
      </c>
      <c r="D380" s="33"/>
      <c r="E380" s="33"/>
      <c r="F380" s="33"/>
      <c r="G380" s="43">
        <f>I80</f>
        <v>20121.490000000002</v>
      </c>
      <c r="H380" s="33"/>
      <c r="I380" s="43">
        <f>K80</f>
        <v>18987.54</v>
      </c>
      <c r="J380" s="33"/>
      <c r="K380" s="102">
        <f t="shared" si="1"/>
        <v>1133.9500000000007</v>
      </c>
    </row>
    <row r="381" spans="1:11" ht="12" customHeight="1">
      <c r="A381" s="24"/>
      <c r="B381" s="41"/>
      <c r="C381" s="45" t="s">
        <v>306</v>
      </c>
      <c r="D381" s="33"/>
      <c r="E381" s="33"/>
      <c r="F381" s="33"/>
      <c r="G381" s="43">
        <f>I81</f>
        <v>60</v>
      </c>
      <c r="H381" s="33"/>
      <c r="I381" s="43">
        <f>K81</f>
        <v>450.01</v>
      </c>
      <c r="J381" s="33"/>
      <c r="K381" s="102">
        <f t="shared" si="1"/>
        <v>-390.01</v>
      </c>
    </row>
    <row r="382" spans="1:11" ht="12" customHeight="1">
      <c r="A382" s="24"/>
      <c r="B382" s="41"/>
      <c r="C382" s="45" t="s">
        <v>307</v>
      </c>
      <c r="D382" s="33"/>
      <c r="E382" s="33"/>
      <c r="F382" s="33"/>
      <c r="G382" s="43">
        <f>I88</f>
        <v>1341.15</v>
      </c>
      <c r="H382" s="33"/>
      <c r="I382" s="43">
        <f>K88</f>
        <v>1392.39</v>
      </c>
      <c r="J382" s="33"/>
      <c r="K382" s="102">
        <f t="shared" si="1"/>
        <v>-51.240000000000009</v>
      </c>
    </row>
    <row r="383" spans="1:11" ht="12" customHeight="1">
      <c r="A383" s="24"/>
      <c r="B383" s="41"/>
      <c r="C383" s="45" t="s">
        <v>308</v>
      </c>
      <c r="D383" s="33"/>
      <c r="E383" s="33"/>
      <c r="F383" s="33"/>
      <c r="G383" s="43">
        <f>H90</f>
        <v>240</v>
      </c>
      <c r="H383" s="33"/>
      <c r="I383" s="43">
        <f>K90</f>
        <v>240</v>
      </c>
      <c r="J383" s="33"/>
      <c r="K383" s="102">
        <f t="shared" si="1"/>
        <v>0</v>
      </c>
    </row>
    <row r="384" spans="1:11" ht="12" customHeight="1">
      <c r="A384" s="24"/>
      <c r="B384" s="41"/>
      <c r="C384" s="45" t="s">
        <v>309</v>
      </c>
      <c r="D384" s="33"/>
      <c r="E384" s="33"/>
      <c r="F384" s="33"/>
      <c r="G384" s="43">
        <f>H91</f>
        <v>868.99</v>
      </c>
      <c r="H384" s="33"/>
      <c r="I384" s="43">
        <f>K91</f>
        <v>935.31</v>
      </c>
      <c r="J384" s="33"/>
      <c r="K384" s="102">
        <f t="shared" si="1"/>
        <v>-66.319999999999936</v>
      </c>
    </row>
    <row r="385" spans="1:13" ht="12" customHeight="1">
      <c r="A385" s="24"/>
      <c r="B385" s="41"/>
      <c r="C385" s="45" t="s">
        <v>310</v>
      </c>
      <c r="D385" s="33"/>
      <c r="E385" s="33"/>
      <c r="F385" s="33"/>
      <c r="G385" s="43">
        <f>I97</f>
        <v>-1399.42</v>
      </c>
      <c r="H385" s="33"/>
      <c r="I385" s="43">
        <f>K97</f>
        <v>597.12</v>
      </c>
      <c r="J385" s="33"/>
      <c r="K385" s="102">
        <f t="shared" si="1"/>
        <v>-1996.54</v>
      </c>
    </row>
    <row r="386" spans="1:13" ht="12" customHeight="1" thickBot="1">
      <c r="A386" s="24"/>
      <c r="B386" s="41"/>
      <c r="C386" s="45" t="s">
        <v>311</v>
      </c>
      <c r="D386" s="33"/>
      <c r="E386" s="33"/>
      <c r="F386" s="33"/>
      <c r="G386" s="37">
        <f>I100</f>
        <v>1173.1500000000001</v>
      </c>
      <c r="H386" s="36"/>
      <c r="I386" s="37">
        <f>K100</f>
        <v>1780.11</v>
      </c>
      <c r="J386" s="36"/>
      <c r="K386" s="105">
        <f t="shared" si="1"/>
        <v>-606.95999999999981</v>
      </c>
    </row>
    <row r="387" spans="1:13" ht="12" customHeight="1" thickBot="1">
      <c r="A387" s="24"/>
      <c r="B387" s="54"/>
      <c r="C387" s="36"/>
      <c r="D387" s="76" t="s">
        <v>291</v>
      </c>
      <c r="E387" s="36"/>
      <c r="F387" s="36"/>
      <c r="G387" s="39">
        <f>SUM(G379:G386)</f>
        <v>24405.360000000008</v>
      </c>
      <c r="H387" s="36"/>
      <c r="I387" s="39">
        <f>SUM(I379:I386)</f>
        <v>25348.89</v>
      </c>
      <c r="J387" s="36"/>
      <c r="K387" s="91">
        <f>SUM(K379:K386)</f>
        <v>-943.52999999999884</v>
      </c>
    </row>
    <row r="388" spans="1:13" ht="12" customHeight="1">
      <c r="A388" s="24"/>
      <c r="B388" s="147" t="s">
        <v>413</v>
      </c>
      <c r="C388" s="24"/>
      <c r="D388" s="24"/>
      <c r="E388" s="24"/>
      <c r="F388" s="24"/>
      <c r="G388" s="24"/>
      <c r="H388" s="24"/>
      <c r="I388" s="24"/>
      <c r="J388" s="24"/>
      <c r="K388" s="24"/>
    </row>
    <row r="389" spans="1:13" ht="12" customHeight="1">
      <c r="A389" s="24"/>
      <c r="B389" s="65" t="s">
        <v>414</v>
      </c>
      <c r="C389" s="24"/>
      <c r="D389" s="24"/>
      <c r="E389" s="24"/>
      <c r="F389" s="24"/>
      <c r="G389" s="24"/>
      <c r="H389" s="24"/>
      <c r="I389" s="24"/>
      <c r="J389" s="24"/>
      <c r="K389" s="24"/>
    </row>
    <row r="390" spans="1:13" ht="12" customHeight="1">
      <c r="A390" s="24"/>
      <c r="B390" s="65" t="s">
        <v>312</v>
      </c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1:13" ht="12" customHeight="1">
      <c r="A391" s="24"/>
      <c r="B391" s="106" t="s">
        <v>415</v>
      </c>
      <c r="C391" s="24"/>
      <c r="D391" s="24"/>
      <c r="E391" s="24"/>
      <c r="F391" s="24"/>
      <c r="G391" s="24"/>
      <c r="H391" s="24"/>
      <c r="I391" s="24"/>
      <c r="J391" s="24"/>
      <c r="K391" s="24"/>
    </row>
    <row r="392" spans="1:13" ht="12" customHeight="1">
      <c r="A392" s="24"/>
      <c r="B392" s="106" t="s">
        <v>416</v>
      </c>
      <c r="C392" s="24"/>
      <c r="D392" s="24"/>
      <c r="E392" s="24"/>
      <c r="F392" s="24"/>
      <c r="G392" s="24"/>
      <c r="H392" s="24"/>
      <c r="I392" s="24"/>
      <c r="J392" s="24"/>
      <c r="K392" s="24"/>
    </row>
    <row r="393" spans="1:13" ht="12" customHeight="1">
      <c r="A393" s="24"/>
      <c r="B393" s="106" t="s">
        <v>417</v>
      </c>
      <c r="C393" s="24"/>
      <c r="D393" s="24"/>
      <c r="E393" s="24"/>
      <c r="F393" s="24"/>
      <c r="G393" s="24"/>
      <c r="H393" s="24"/>
      <c r="I393" s="24"/>
      <c r="J393" s="24"/>
      <c r="K393" s="24"/>
    </row>
    <row r="394" spans="1:13" ht="12" customHeight="1">
      <c r="A394" s="24"/>
      <c r="B394" s="65" t="s">
        <v>313</v>
      </c>
      <c r="C394" s="24"/>
      <c r="D394" s="24"/>
      <c r="E394" s="24"/>
      <c r="F394" s="24"/>
      <c r="G394" s="24"/>
      <c r="H394" s="24"/>
      <c r="I394" s="24"/>
      <c r="J394" s="24"/>
      <c r="K394" s="24"/>
    </row>
    <row r="395" spans="1:13" ht="12" customHeight="1">
      <c r="A395" s="24"/>
      <c r="B395" s="65" t="s">
        <v>0</v>
      </c>
      <c r="C395" s="24"/>
      <c r="D395" s="24"/>
      <c r="E395" s="24"/>
      <c r="F395" s="24"/>
      <c r="G395" s="24"/>
      <c r="H395" s="24"/>
      <c r="I395" s="24"/>
      <c r="J395" s="24"/>
      <c r="K395" s="24"/>
    </row>
    <row r="396" spans="1:13" ht="12" customHeight="1">
      <c r="A396" s="24"/>
      <c r="B396" s="65" t="s">
        <v>314</v>
      </c>
      <c r="C396" s="24"/>
      <c r="D396" s="24"/>
      <c r="E396" s="24"/>
      <c r="F396" s="24"/>
      <c r="G396" s="24"/>
      <c r="H396" s="24"/>
      <c r="I396" s="24"/>
      <c r="J396" s="24"/>
      <c r="K396" s="24"/>
    </row>
    <row r="397" spans="1:13" ht="12" customHeight="1">
      <c r="A397" s="24"/>
      <c r="B397" s="65" t="s">
        <v>315</v>
      </c>
      <c r="C397" s="24"/>
      <c r="D397" s="24"/>
      <c r="E397" s="24"/>
      <c r="F397" s="24"/>
      <c r="G397" s="24"/>
      <c r="H397" s="24"/>
      <c r="I397" s="24"/>
      <c r="J397" s="24"/>
      <c r="K397" s="24"/>
      <c r="M397" s="72" t="e">
        <f>SUM(I101-I88-I79+#REF!)</f>
        <v>#REF!</v>
      </c>
    </row>
    <row r="398" spans="1:13" ht="12" customHeight="1">
      <c r="A398" s="24"/>
      <c r="B398" s="65" t="s">
        <v>362</v>
      </c>
      <c r="C398" s="24"/>
      <c r="D398" s="24"/>
      <c r="E398" s="24"/>
      <c r="F398" s="24"/>
      <c r="G398" s="24"/>
      <c r="H398" s="24"/>
      <c r="I398" s="24"/>
      <c r="J398" s="24"/>
      <c r="K398" s="24"/>
    </row>
    <row r="399" spans="1:13" ht="12" customHeight="1">
      <c r="A399" s="24"/>
      <c r="B399" s="65" t="s">
        <v>1</v>
      </c>
      <c r="C399" s="24"/>
      <c r="D399" s="24"/>
      <c r="E399" s="24"/>
      <c r="F399" s="24"/>
      <c r="G399" s="24"/>
      <c r="H399" s="24"/>
      <c r="I399" s="24"/>
      <c r="J399" s="24"/>
      <c r="K399" s="24"/>
    </row>
    <row r="400" spans="1:13" ht="12" customHeight="1">
      <c r="A400" s="24"/>
      <c r="B400" s="65" t="s">
        <v>2</v>
      </c>
      <c r="C400" s="24"/>
      <c r="D400" s="24"/>
      <c r="E400" s="24"/>
      <c r="F400" s="24"/>
      <c r="G400" s="24"/>
      <c r="H400" s="24"/>
      <c r="I400" s="24"/>
      <c r="J400" s="24"/>
      <c r="K400" s="24"/>
    </row>
    <row r="401" spans="1:11" ht="12" customHeight="1">
      <c r="A401" s="24"/>
      <c r="B401" s="65" t="s">
        <v>316</v>
      </c>
      <c r="C401" s="24"/>
      <c r="D401" s="24"/>
      <c r="E401" s="24"/>
      <c r="F401" s="24"/>
      <c r="G401" s="24"/>
      <c r="H401" s="24"/>
      <c r="I401" s="24"/>
      <c r="J401" s="24"/>
      <c r="K401" s="24"/>
    </row>
    <row r="402" spans="1:11" ht="12" customHeight="1">
      <c r="A402" s="24"/>
      <c r="B402" s="65" t="s">
        <v>317</v>
      </c>
      <c r="C402" s="24"/>
      <c r="D402" s="24"/>
      <c r="E402" s="24"/>
      <c r="F402" s="24"/>
      <c r="G402" s="24"/>
      <c r="H402" s="24"/>
      <c r="I402" s="24"/>
      <c r="J402" s="24"/>
      <c r="K402" s="24"/>
    </row>
    <row r="403" spans="1:11" ht="12" customHeight="1">
      <c r="A403" s="24"/>
      <c r="B403" s="65" t="s">
        <v>318</v>
      </c>
      <c r="C403" s="24"/>
      <c r="D403" s="24"/>
      <c r="E403" s="24"/>
      <c r="F403" s="24"/>
      <c r="G403" s="24"/>
      <c r="H403" s="24"/>
      <c r="I403" s="24"/>
      <c r="J403" s="24"/>
      <c r="K403" s="24"/>
    </row>
    <row r="404" spans="1:11" ht="12" customHeight="1" thickBot="1">
      <c r="A404" s="65" t="s">
        <v>319</v>
      </c>
      <c r="B404" s="65"/>
      <c r="C404" s="24"/>
      <c r="D404" s="24"/>
      <c r="E404" s="24"/>
      <c r="F404" s="24"/>
      <c r="G404" s="24"/>
      <c r="H404" s="24"/>
      <c r="I404" s="24"/>
      <c r="J404" s="24"/>
      <c r="K404" s="24"/>
    </row>
    <row r="405" spans="1:11" ht="12" customHeight="1" thickBot="1">
      <c r="A405" s="65"/>
      <c r="B405" s="58" t="s">
        <v>320</v>
      </c>
      <c r="C405" s="59"/>
      <c r="D405" s="59"/>
      <c r="E405" s="59"/>
      <c r="F405" s="59"/>
      <c r="G405" s="83" t="s">
        <v>418</v>
      </c>
      <c r="H405" s="59"/>
      <c r="I405" s="83" t="s">
        <v>412</v>
      </c>
      <c r="J405" s="59"/>
      <c r="K405" s="101" t="s">
        <v>299</v>
      </c>
    </row>
    <row r="406" spans="1:11" ht="12" customHeight="1">
      <c r="A406" s="65"/>
      <c r="B406" s="98" t="s">
        <v>321</v>
      </c>
      <c r="C406" s="33"/>
      <c r="D406" s="33"/>
      <c r="E406" s="33"/>
      <c r="F406" s="33"/>
      <c r="G406" s="108">
        <f>I122</f>
        <v>18.309999999999999</v>
      </c>
      <c r="H406" s="69"/>
      <c r="I406" s="108">
        <f>K122</f>
        <v>12.43</v>
      </c>
      <c r="J406" s="69"/>
      <c r="K406" s="109">
        <f>SUM(G406-I406)</f>
        <v>5.879999999999999</v>
      </c>
    </row>
    <row r="407" spans="1:11" ht="12" customHeight="1">
      <c r="A407" s="24"/>
      <c r="B407" s="98" t="s">
        <v>322</v>
      </c>
      <c r="C407" s="33"/>
      <c r="D407" s="33"/>
      <c r="E407" s="33"/>
      <c r="F407" s="33"/>
      <c r="G407" s="63">
        <f>I129</f>
        <v>112.7</v>
      </c>
      <c r="H407" s="51"/>
      <c r="I407" s="63">
        <f>K129</f>
        <v>213.3</v>
      </c>
      <c r="J407" s="51"/>
      <c r="K407" s="103">
        <f>SUM(G407-I407)</f>
        <v>-100.60000000000001</v>
      </c>
    </row>
    <row r="408" spans="1:11" ht="12" customHeight="1" thickBot="1">
      <c r="A408" s="24"/>
      <c r="B408" s="35"/>
      <c r="C408" s="76" t="s">
        <v>323</v>
      </c>
      <c r="D408" s="36"/>
      <c r="E408" s="36"/>
      <c r="F408" s="36"/>
      <c r="G408" s="37">
        <f>SUM(G406-G407)</f>
        <v>-94.39</v>
      </c>
      <c r="H408" s="36"/>
      <c r="I408" s="37">
        <f>SUM(I406-I407)</f>
        <v>-200.87</v>
      </c>
      <c r="J408" s="36"/>
      <c r="K408" s="105">
        <f>SUM(K406-K407)</f>
        <v>106.48</v>
      </c>
    </row>
    <row r="409" spans="1:11" ht="12" customHeight="1">
      <c r="A409" s="24"/>
      <c r="B409" s="147" t="s">
        <v>324</v>
      </c>
      <c r="C409" s="24"/>
      <c r="D409" s="24"/>
      <c r="E409" s="24"/>
      <c r="F409" s="24"/>
      <c r="G409" s="65"/>
      <c r="H409" s="24"/>
      <c r="I409" s="24"/>
      <c r="J409" s="24"/>
      <c r="K409" s="24"/>
    </row>
    <row r="410" spans="1:11" ht="12" customHeight="1">
      <c r="A410" s="24"/>
      <c r="B410" s="148" t="s">
        <v>325</v>
      </c>
      <c r="C410" s="24"/>
      <c r="D410" s="24"/>
      <c r="E410" s="24"/>
      <c r="F410" s="24"/>
      <c r="G410" s="65"/>
      <c r="H410" s="24"/>
      <c r="I410" s="24"/>
      <c r="J410" s="24"/>
      <c r="K410" s="24"/>
    </row>
    <row r="411" spans="1:11" ht="12" customHeight="1">
      <c r="A411" s="24"/>
      <c r="B411" s="147" t="s">
        <v>374</v>
      </c>
      <c r="C411" s="24"/>
      <c r="D411" s="24"/>
      <c r="E411" s="24"/>
      <c r="F411" s="24"/>
      <c r="G411" s="65"/>
      <c r="H411" s="24"/>
      <c r="I411" s="24"/>
      <c r="J411" s="24"/>
      <c r="K411" s="24"/>
    </row>
    <row r="412" spans="1:11" ht="12" customHeight="1">
      <c r="A412" s="24"/>
      <c r="B412" s="147" t="s">
        <v>326</v>
      </c>
      <c r="C412" s="24"/>
      <c r="D412" s="24"/>
      <c r="E412" s="24"/>
      <c r="F412" s="24"/>
      <c r="G412" s="65"/>
      <c r="H412" s="24"/>
      <c r="I412" s="24"/>
      <c r="J412" s="24"/>
      <c r="K412" s="24"/>
    </row>
    <row r="413" spans="1:11" ht="12" customHeight="1" thickBot="1">
      <c r="A413" s="65" t="s">
        <v>327</v>
      </c>
      <c r="B413" s="65"/>
      <c r="C413" s="24"/>
      <c r="D413" s="24"/>
      <c r="E413" s="24"/>
      <c r="F413" s="24"/>
      <c r="G413" s="65"/>
      <c r="H413" s="24"/>
      <c r="I413" s="24"/>
      <c r="J413" s="24"/>
      <c r="K413" s="24"/>
    </row>
    <row r="414" spans="1:11" ht="12" customHeight="1" thickBot="1">
      <c r="A414" s="65"/>
      <c r="B414" s="58" t="s">
        <v>328</v>
      </c>
      <c r="C414" s="59"/>
      <c r="D414" s="59"/>
      <c r="E414" s="59"/>
      <c r="F414" s="59"/>
      <c r="G414" s="83" t="s">
        <v>418</v>
      </c>
      <c r="H414" s="59"/>
      <c r="I414" s="83" t="s">
        <v>412</v>
      </c>
      <c r="J414" s="59"/>
      <c r="K414" s="101" t="s">
        <v>238</v>
      </c>
    </row>
    <row r="415" spans="1:11" ht="12" customHeight="1">
      <c r="A415" s="65"/>
      <c r="B415" s="98" t="s">
        <v>329</v>
      </c>
      <c r="C415" s="33"/>
      <c r="D415" s="33"/>
      <c r="E415" s="33"/>
      <c r="F415" s="33"/>
      <c r="G415" s="47">
        <f>I147</f>
        <v>59.69</v>
      </c>
      <c r="H415" s="33"/>
      <c r="I415" s="47">
        <f>K147</f>
        <v>468.49</v>
      </c>
      <c r="J415" s="33"/>
      <c r="K415" s="104">
        <f>SUM(G415-I415)</f>
        <v>-408.8</v>
      </c>
    </row>
    <row r="416" spans="1:11" ht="12" customHeight="1">
      <c r="A416" s="65"/>
      <c r="B416" s="98" t="s">
        <v>330</v>
      </c>
      <c r="C416" s="33"/>
      <c r="D416" s="33"/>
      <c r="E416" s="33"/>
      <c r="F416" s="33"/>
      <c r="G416" s="52">
        <f>I152</f>
        <v>3845.79</v>
      </c>
      <c r="H416" s="51"/>
      <c r="I416" s="52">
        <f>K152</f>
        <v>22862</v>
      </c>
      <c r="J416" s="51"/>
      <c r="K416" s="110">
        <f>SUM(G416-I416)</f>
        <v>-19016.21</v>
      </c>
    </row>
    <row r="417" spans="1:11" ht="12" customHeight="1" thickBot="1">
      <c r="A417" s="65"/>
      <c r="B417" s="35"/>
      <c r="C417" s="76" t="s">
        <v>323</v>
      </c>
      <c r="D417" s="36"/>
      <c r="E417" s="36"/>
      <c r="F417" s="36"/>
      <c r="G417" s="39">
        <f>SUM(G415-G416)</f>
        <v>-3786.1</v>
      </c>
      <c r="H417" s="36"/>
      <c r="I417" s="39">
        <f>SUM(I415-I416)</f>
        <v>-22393.51</v>
      </c>
      <c r="J417" s="36"/>
      <c r="K417" s="91">
        <f>SUM(K415-K416)</f>
        <v>18607.41</v>
      </c>
    </row>
    <row r="418" spans="1:11" ht="12" customHeight="1">
      <c r="A418" s="65"/>
      <c r="B418" s="65" t="s">
        <v>363</v>
      </c>
      <c r="C418" s="65"/>
      <c r="D418" s="24"/>
      <c r="E418" s="24"/>
      <c r="F418" s="24"/>
      <c r="G418" s="66"/>
      <c r="H418" s="24"/>
      <c r="I418" s="66"/>
      <c r="J418" s="24"/>
      <c r="K418" s="66"/>
    </row>
    <row r="419" spans="1:11" ht="12" customHeight="1">
      <c r="A419" s="65"/>
      <c r="B419" s="65" t="s">
        <v>419</v>
      </c>
      <c r="C419" s="65"/>
      <c r="D419" s="65"/>
      <c r="E419" s="24"/>
      <c r="F419" s="24"/>
      <c r="G419" s="66"/>
      <c r="H419" s="24"/>
      <c r="I419" s="66"/>
      <c r="J419" s="24"/>
      <c r="K419" s="66"/>
    </row>
    <row r="420" spans="1:11" ht="12" customHeight="1" thickBot="1">
      <c r="A420" s="65" t="s">
        <v>331</v>
      </c>
      <c r="B420" s="106"/>
      <c r="C420" s="65"/>
      <c r="D420" s="24"/>
      <c r="E420" s="24"/>
      <c r="F420" s="24"/>
      <c r="G420" s="66"/>
      <c r="H420" s="24"/>
      <c r="I420" s="66"/>
      <c r="J420" s="24"/>
      <c r="K420" s="66"/>
    </row>
    <row r="421" spans="1:11" ht="12" customHeight="1" thickBot="1">
      <c r="A421" s="65"/>
      <c r="B421" s="68" t="s">
        <v>332</v>
      </c>
      <c r="C421" s="69"/>
      <c r="D421" s="69"/>
      <c r="E421" s="69"/>
      <c r="F421" s="69"/>
      <c r="G421" s="77" t="s">
        <v>418</v>
      </c>
      <c r="H421" s="69"/>
      <c r="I421" s="77" t="s">
        <v>412</v>
      </c>
      <c r="J421" s="69"/>
      <c r="K421" s="88" t="s">
        <v>238</v>
      </c>
    </row>
    <row r="422" spans="1:11" ht="12" customHeight="1">
      <c r="A422" s="24"/>
      <c r="B422" s="135"/>
      <c r="C422" s="136" t="s">
        <v>333</v>
      </c>
      <c r="D422" s="115"/>
      <c r="E422" s="136"/>
      <c r="F422" s="115"/>
      <c r="G422" s="129">
        <v>1513</v>
      </c>
      <c r="H422" s="115"/>
      <c r="I422" s="129">
        <v>3490</v>
      </c>
      <c r="J422" s="115"/>
      <c r="K422" s="130">
        <f>G422-I422</f>
        <v>-1977</v>
      </c>
    </row>
    <row r="423" spans="1:11" ht="12" customHeight="1">
      <c r="A423" s="24"/>
      <c r="B423" s="122"/>
      <c r="C423" s="45" t="s">
        <v>334</v>
      </c>
      <c r="D423" s="33"/>
      <c r="E423" s="33"/>
      <c r="F423" s="33"/>
      <c r="G423" s="63">
        <v>113</v>
      </c>
      <c r="H423" s="51"/>
      <c r="I423" s="63">
        <v>34</v>
      </c>
      <c r="J423" s="51"/>
      <c r="K423" s="133">
        <f>SUM(G423-I423)</f>
        <v>79</v>
      </c>
    </row>
    <row r="424" spans="1:11" ht="12" customHeight="1" thickBot="1">
      <c r="A424" s="24"/>
      <c r="B424" s="124"/>
      <c r="C424" s="116"/>
      <c r="D424" s="117" t="s">
        <v>291</v>
      </c>
      <c r="E424" s="116"/>
      <c r="F424" s="116"/>
      <c r="G424" s="125">
        <f>SUM(G422:G423)</f>
        <v>1626</v>
      </c>
      <c r="H424" s="116"/>
      <c r="I424" s="125">
        <f>SUM(I422:I423)</f>
        <v>3524</v>
      </c>
      <c r="J424" s="116"/>
      <c r="K424" s="126">
        <f>SUM(K422:K423)</f>
        <v>-1898</v>
      </c>
    </row>
    <row r="425" spans="1:11" ht="12" customHeight="1">
      <c r="A425" s="85" t="s">
        <v>335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</row>
    <row r="426" spans="1:11" ht="12" customHeight="1">
      <c r="A426" s="24"/>
      <c r="B426" s="65" t="s">
        <v>336</v>
      </c>
      <c r="C426" s="24"/>
      <c r="D426" s="24"/>
      <c r="E426" s="24"/>
      <c r="F426" s="24"/>
      <c r="G426" s="24"/>
      <c r="H426" s="24"/>
      <c r="I426" s="24"/>
      <c r="J426" s="24"/>
      <c r="K426" s="24"/>
    </row>
    <row r="427" spans="1:11" ht="12" customHeight="1">
      <c r="A427" s="65" t="s">
        <v>337</v>
      </c>
      <c r="B427" s="24"/>
      <c r="C427" s="24"/>
      <c r="D427" s="24"/>
      <c r="E427" s="24"/>
      <c r="F427" s="24"/>
      <c r="G427" s="24"/>
      <c r="H427" s="24"/>
      <c r="I427" s="24"/>
      <c r="J427" s="24"/>
      <c r="K427" s="24"/>
    </row>
    <row r="428" spans="1:11" ht="12" customHeight="1">
      <c r="A428" s="65" t="s">
        <v>338</v>
      </c>
      <c r="B428" s="24"/>
      <c r="C428" s="24"/>
      <c r="D428" s="24"/>
      <c r="E428" s="24"/>
      <c r="F428" s="24"/>
      <c r="G428" s="24"/>
      <c r="H428" s="24"/>
      <c r="I428" s="24"/>
      <c r="J428" s="24"/>
      <c r="K428" s="24"/>
    </row>
    <row r="429" spans="1:11" ht="12" customHeight="1">
      <c r="A429" s="65" t="s">
        <v>339</v>
      </c>
      <c r="B429" s="24"/>
      <c r="C429" s="24"/>
      <c r="D429" s="24"/>
      <c r="E429" s="24"/>
      <c r="F429" s="24"/>
      <c r="G429" s="24"/>
      <c r="H429" s="24"/>
      <c r="I429" s="24"/>
      <c r="J429" s="24"/>
      <c r="K429" s="24"/>
    </row>
    <row r="430" spans="1:11" ht="12" customHeight="1">
      <c r="A430" s="65" t="s">
        <v>340</v>
      </c>
      <c r="B430" s="24"/>
      <c r="C430" s="24"/>
      <c r="D430" s="24"/>
      <c r="E430" s="24"/>
      <c r="F430" s="24"/>
      <c r="G430" s="24"/>
      <c r="H430" s="24"/>
      <c r="I430" s="24"/>
      <c r="J430" s="24"/>
      <c r="K430" s="24"/>
    </row>
    <row r="431" spans="1:11" ht="12" customHeight="1">
      <c r="A431" s="65" t="s">
        <v>341</v>
      </c>
      <c r="B431" s="24"/>
      <c r="C431" s="24"/>
      <c r="D431" s="24"/>
      <c r="E431" s="24"/>
      <c r="F431" s="24"/>
      <c r="G431" s="24"/>
      <c r="H431" s="24"/>
      <c r="I431" s="24"/>
      <c r="J431" s="24"/>
      <c r="K431" s="24"/>
    </row>
    <row r="432" spans="1:11" ht="12" customHeight="1">
      <c r="A432" s="65"/>
      <c r="B432" s="65" t="s">
        <v>366</v>
      </c>
      <c r="C432" s="24"/>
      <c r="D432" s="24"/>
      <c r="E432" s="24"/>
      <c r="F432" s="24"/>
      <c r="G432" s="24"/>
      <c r="H432" s="24"/>
      <c r="I432" s="24"/>
      <c r="J432" s="24"/>
      <c r="K432" s="24"/>
    </row>
    <row r="433" spans="1:11" ht="12" customHeight="1">
      <c r="A433" s="65" t="s">
        <v>367</v>
      </c>
      <c r="B433" s="24"/>
      <c r="C433" s="24"/>
      <c r="D433" s="24"/>
      <c r="E433" s="24"/>
      <c r="F433" s="24"/>
      <c r="G433" s="24"/>
      <c r="H433" s="24"/>
      <c r="I433" s="24"/>
      <c r="J433" s="24"/>
      <c r="K433" s="24"/>
    </row>
    <row r="434" spans="1:11" ht="12" customHeight="1">
      <c r="A434" s="65"/>
      <c r="B434" s="65" t="s">
        <v>342</v>
      </c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1:11" ht="12" customHeight="1">
      <c r="A435" s="65" t="s">
        <v>343</v>
      </c>
      <c r="B435" s="24"/>
      <c r="C435" s="24"/>
      <c r="D435" s="24"/>
      <c r="E435" s="24"/>
      <c r="F435" s="24"/>
      <c r="G435" s="24"/>
      <c r="H435" s="24"/>
      <c r="I435" s="24"/>
      <c r="J435" s="24"/>
      <c r="K435" s="24"/>
    </row>
    <row r="436" spans="1:11" ht="12" customHeight="1">
      <c r="A436" s="65"/>
      <c r="B436" s="65" t="s">
        <v>344</v>
      </c>
      <c r="C436" s="24"/>
      <c r="D436" s="24"/>
      <c r="E436" s="24"/>
      <c r="F436" s="24"/>
      <c r="G436" s="24"/>
      <c r="H436" s="24"/>
      <c r="I436" s="24"/>
      <c r="J436" s="24"/>
      <c r="K436" s="24"/>
    </row>
    <row r="437" spans="1:11" ht="12" customHeight="1">
      <c r="A437" s="65"/>
      <c r="B437" s="65"/>
      <c r="C437" s="24"/>
      <c r="D437" s="24"/>
      <c r="E437" s="24"/>
      <c r="F437" s="24"/>
      <c r="G437" s="24"/>
      <c r="H437" s="24"/>
      <c r="I437" s="24"/>
      <c r="J437" s="24"/>
      <c r="K437" s="24"/>
    </row>
    <row r="438" spans="1:11" ht="12" customHeight="1">
      <c r="A438" s="65" t="s">
        <v>411</v>
      </c>
      <c r="B438" s="24"/>
      <c r="C438" s="24"/>
      <c r="D438" s="24"/>
      <c r="E438" s="24"/>
      <c r="F438" s="24"/>
      <c r="G438" s="65"/>
      <c r="H438" s="24"/>
      <c r="I438" s="66"/>
      <c r="J438" s="66"/>
      <c r="K438" s="66" t="s">
        <v>386</v>
      </c>
    </row>
    <row r="439" spans="1:11" ht="12" customHeight="1">
      <c r="A439" s="65"/>
      <c r="B439" s="147" t="s">
        <v>3</v>
      </c>
      <c r="C439" s="24"/>
      <c r="D439" s="24"/>
      <c r="E439" s="24"/>
      <c r="F439" s="24"/>
      <c r="G439" s="24"/>
      <c r="H439" s="24"/>
      <c r="I439" s="24"/>
      <c r="J439" s="24"/>
      <c r="K439" s="24"/>
    </row>
    <row r="440" spans="1:11" ht="12" customHeight="1">
      <c r="A440" s="65"/>
      <c r="B440" s="65" t="s">
        <v>4</v>
      </c>
      <c r="C440" s="24"/>
      <c r="D440" s="24"/>
      <c r="E440" s="24"/>
      <c r="F440" s="24"/>
      <c r="G440" s="24"/>
      <c r="H440" s="24"/>
      <c r="I440" s="24"/>
      <c r="J440" s="24"/>
      <c r="K440" s="24"/>
    </row>
    <row r="441" spans="1:11" ht="12" customHeight="1" thickBot="1">
      <c r="A441" s="65"/>
      <c r="B441" s="65" t="s">
        <v>420</v>
      </c>
      <c r="C441" s="24"/>
      <c r="D441" s="24"/>
      <c r="E441" s="24"/>
      <c r="F441" s="24"/>
      <c r="G441" s="24"/>
      <c r="H441" s="24"/>
      <c r="I441" s="24"/>
      <c r="J441" s="24"/>
      <c r="K441" s="24"/>
    </row>
    <row r="442" spans="1:11" ht="12" customHeight="1">
      <c r="A442" s="65"/>
      <c r="B442" s="68" t="s">
        <v>345</v>
      </c>
      <c r="C442" s="69"/>
      <c r="D442" s="69"/>
      <c r="E442" s="69"/>
      <c r="F442" s="111"/>
      <c r="G442" s="69"/>
      <c r="H442" s="77" t="s">
        <v>346</v>
      </c>
      <c r="I442" s="69"/>
      <c r="J442" s="69"/>
      <c r="K442" s="88" t="s">
        <v>347</v>
      </c>
    </row>
    <row r="443" spans="1:11" ht="12" customHeight="1" thickBot="1">
      <c r="A443" s="65"/>
      <c r="B443" s="71" t="s">
        <v>348</v>
      </c>
      <c r="C443" s="36"/>
      <c r="D443" s="36"/>
      <c r="E443" s="36"/>
      <c r="F443" s="112"/>
      <c r="G443" s="36"/>
      <c r="H443" s="76" t="s">
        <v>349</v>
      </c>
      <c r="I443" s="36"/>
      <c r="J443" s="36"/>
      <c r="K443" s="113" t="s">
        <v>350</v>
      </c>
    </row>
    <row r="444" spans="1:11" ht="12" customHeight="1">
      <c r="A444" s="65"/>
      <c r="B444" s="32" t="s">
        <v>351</v>
      </c>
      <c r="C444" s="42"/>
      <c r="D444" s="42"/>
      <c r="E444" s="42"/>
      <c r="F444" s="42"/>
      <c r="G444" s="42"/>
      <c r="H444" s="47">
        <f>SUM(I70)</f>
        <v>23867.040000000001</v>
      </c>
      <c r="I444" s="42"/>
      <c r="J444" s="42"/>
      <c r="K444" s="104">
        <v>11960</v>
      </c>
    </row>
    <row r="445" spans="1:11" ht="12" customHeight="1" thickBot="1">
      <c r="A445" s="65"/>
      <c r="B445" s="32" t="s">
        <v>352</v>
      </c>
      <c r="C445" s="42"/>
      <c r="D445" s="42"/>
      <c r="E445" s="42"/>
      <c r="F445" s="42"/>
      <c r="G445" s="42"/>
      <c r="H445" s="47">
        <f>I88</f>
        <v>1341.15</v>
      </c>
      <c r="I445" s="42"/>
      <c r="J445" s="42"/>
      <c r="K445" s="104">
        <v>1341.15</v>
      </c>
    </row>
    <row r="446" spans="1:11" ht="12" customHeight="1" thickBot="1">
      <c r="A446" s="65" t="s">
        <v>421</v>
      </c>
      <c r="B446" s="58" t="s">
        <v>353</v>
      </c>
      <c r="C446" s="83"/>
      <c r="D446" s="83"/>
      <c r="E446" s="83"/>
      <c r="F446" s="83"/>
      <c r="G446" s="83"/>
      <c r="H446" s="60">
        <f>SUM(H444:H445)</f>
        <v>25208.190000000002</v>
      </c>
      <c r="I446" s="83"/>
      <c r="J446" s="83"/>
      <c r="K446" s="114">
        <f>SUM(K444:K445)</f>
        <v>13301.15</v>
      </c>
    </row>
    <row r="447" spans="1:11" ht="12" customHeight="1">
      <c r="A447" s="65" t="s">
        <v>422</v>
      </c>
      <c r="B447" s="42" t="s">
        <v>6</v>
      </c>
      <c r="C447" s="42"/>
      <c r="D447" s="42"/>
      <c r="E447" s="42"/>
      <c r="F447" s="42"/>
      <c r="G447" s="42"/>
      <c r="H447" s="47"/>
      <c r="I447" s="42"/>
      <c r="J447" s="42"/>
      <c r="K447" s="47"/>
    </row>
    <row r="448" spans="1:11" ht="12" customHeight="1">
      <c r="A448" s="65" t="s">
        <v>354</v>
      </c>
      <c r="B448" s="42"/>
      <c r="C448" s="42"/>
      <c r="D448" s="42"/>
      <c r="E448" s="42"/>
      <c r="F448" s="42"/>
      <c r="G448" s="42"/>
      <c r="H448" s="47"/>
      <c r="I448" s="42"/>
      <c r="J448" s="42"/>
      <c r="K448" s="47"/>
    </row>
    <row r="449" spans="1:11" ht="12" customHeight="1">
      <c r="A449" s="65" t="s">
        <v>355</v>
      </c>
      <c r="B449" s="42"/>
      <c r="C449" s="42"/>
      <c r="D449" s="42"/>
      <c r="E449" s="42"/>
      <c r="F449" s="42"/>
      <c r="G449" s="42"/>
      <c r="H449" s="47"/>
      <c r="I449" s="42"/>
      <c r="J449" s="42"/>
      <c r="K449" s="47"/>
    </row>
    <row r="450" spans="1:11" ht="12" customHeight="1">
      <c r="A450" s="65" t="s">
        <v>356</v>
      </c>
      <c r="B450" s="24"/>
      <c r="C450" s="24"/>
      <c r="D450" s="24"/>
      <c r="E450" s="24"/>
      <c r="F450" s="24"/>
      <c r="G450" s="24"/>
      <c r="H450" s="24"/>
      <c r="I450" s="24"/>
      <c r="J450" s="24"/>
      <c r="K450" s="24"/>
    </row>
    <row r="451" spans="1:11" ht="12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</row>
    <row r="452" spans="1:11" ht="12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</row>
    <row r="453" spans="1:11" ht="12" customHeight="1">
      <c r="A453" s="24"/>
      <c r="B453" s="24"/>
      <c r="C453" s="24"/>
      <c r="D453" s="24"/>
      <c r="E453" s="24"/>
      <c r="F453" s="24"/>
      <c r="G453" s="24"/>
      <c r="H453" s="65" t="s">
        <v>357</v>
      </c>
      <c r="I453" s="24"/>
      <c r="J453" s="24"/>
      <c r="K453" s="24"/>
    </row>
    <row r="454" spans="1:11" ht="12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</row>
    <row r="455" spans="1:11" ht="12" customHeight="1">
      <c r="A455" s="24"/>
      <c r="B455" s="24"/>
      <c r="C455" s="24"/>
      <c r="D455" s="24"/>
      <c r="E455" s="24"/>
      <c r="F455" s="24"/>
      <c r="G455" s="24"/>
      <c r="H455" s="147" t="s">
        <v>7</v>
      </c>
      <c r="I455" s="24"/>
      <c r="J455" s="24"/>
      <c r="K455" s="24"/>
    </row>
    <row r="456" spans="1:11" ht="12" customHeight="1">
      <c r="A456" s="24"/>
      <c r="B456" s="24"/>
      <c r="C456" s="24"/>
      <c r="D456" s="24"/>
      <c r="E456" s="24"/>
      <c r="F456" s="24"/>
      <c r="G456" s="24" t="s">
        <v>423</v>
      </c>
      <c r="H456" s="24"/>
      <c r="I456" s="24"/>
      <c r="J456" s="24"/>
      <c r="K456" s="24"/>
    </row>
    <row r="457" spans="1:11" ht="12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</row>
    <row r="458" spans="1:1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</row>
    <row r="459" spans="1:11">
      <c r="A459" s="24"/>
      <c r="B459" s="24"/>
      <c r="C459" s="24"/>
      <c r="D459" s="24"/>
      <c r="E459" s="24"/>
      <c r="F459" s="66"/>
      <c r="G459" s="24"/>
      <c r="H459" s="24"/>
      <c r="I459" s="24"/>
      <c r="J459" s="24"/>
      <c r="K459" s="24"/>
    </row>
    <row r="460" spans="1:1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</row>
    <row r="461" spans="1:1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</row>
    <row r="462" spans="1:1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1:1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</row>
    <row r="464" spans="1:1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</row>
    <row r="465" spans="1:1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</row>
    <row r="466" spans="1:1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</row>
    <row r="467" spans="1:1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</row>
    <row r="468" spans="1:1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</row>
    <row r="469" spans="1:1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</row>
    <row r="470" spans="1:1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</row>
    <row r="471" spans="1:1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</row>
    <row r="472" spans="1:1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</row>
    <row r="473" spans="1:1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</row>
    <row r="474" spans="1:1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</row>
    <row r="475" spans="1:1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</row>
    <row r="476" spans="1:1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</row>
    <row r="477" spans="1:1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</row>
    <row r="478" spans="1:1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</row>
    <row r="479" spans="1:1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</row>
    <row r="480" spans="1:1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</row>
    <row r="481" spans="1:1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</row>
    <row r="482" spans="1:1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</row>
    <row r="483" spans="1:1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</row>
    <row r="484" spans="1:1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</row>
    <row r="485" spans="1:1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</row>
    <row r="486" spans="1:1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</row>
    <row r="487" spans="1:1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</row>
    <row r="488" spans="1:1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</row>
    <row r="489" spans="1:1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</row>
    <row r="490" spans="1:12">
      <c r="A490" s="170" t="s">
        <v>424</v>
      </c>
      <c r="B490" s="171"/>
      <c r="C490" s="171"/>
      <c r="D490" s="171"/>
      <c r="E490" s="171"/>
      <c r="F490" s="171"/>
      <c r="G490" s="171"/>
      <c r="H490" s="171"/>
      <c r="I490" s="171"/>
      <c r="J490" s="171"/>
      <c r="K490" s="172"/>
      <c r="L490" s="24"/>
    </row>
    <row r="491" spans="1:12">
      <c r="A491" s="173" t="s">
        <v>425</v>
      </c>
      <c r="B491" s="33"/>
      <c r="C491" s="33"/>
      <c r="D491" s="33"/>
      <c r="E491" s="33"/>
      <c r="F491" s="33"/>
      <c r="G491" s="42"/>
      <c r="H491" s="33"/>
      <c r="I491" s="33"/>
      <c r="J491" s="33"/>
      <c r="K491" s="174"/>
      <c r="L491" s="24"/>
    </row>
    <row r="492" spans="1:12">
      <c r="A492" s="175" t="s">
        <v>426</v>
      </c>
      <c r="B492" s="176"/>
      <c r="C492" s="176"/>
      <c r="D492" s="176"/>
      <c r="E492" s="176"/>
      <c r="F492" s="176"/>
      <c r="G492" s="176"/>
      <c r="H492" s="176"/>
      <c r="I492" s="176"/>
      <c r="J492" s="176"/>
      <c r="K492" s="177"/>
      <c r="L492" s="24"/>
    </row>
    <row r="493" spans="1:12">
      <c r="A493" s="33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33"/>
    </row>
    <row r="494" spans="1:12">
      <c r="A494" s="33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33"/>
    </row>
    <row r="495" spans="1:12">
      <c r="A495" s="65" t="s">
        <v>411</v>
      </c>
      <c r="B495" s="24"/>
      <c r="C495" s="24"/>
      <c r="D495" s="24"/>
      <c r="E495" s="24"/>
      <c r="F495" s="24"/>
      <c r="G495" s="24"/>
      <c r="H495" s="24"/>
      <c r="I495" s="24"/>
      <c r="J495" s="24"/>
      <c r="K495" s="66" t="s">
        <v>387</v>
      </c>
      <c r="L495" s="24"/>
    </row>
    <row r="496" spans="1:12">
      <c r="A496" s="24"/>
      <c r="B496" s="24"/>
      <c r="C496" s="24"/>
      <c r="D496" s="24"/>
      <c r="E496" s="24"/>
      <c r="F496" s="24"/>
      <c r="G496" s="65"/>
      <c r="H496" s="24"/>
      <c r="I496" s="24"/>
      <c r="J496" s="24"/>
      <c r="K496" s="24"/>
      <c r="L496" s="24"/>
    </row>
    <row r="497" spans="1:12">
      <c r="A497" s="24"/>
      <c r="B497" s="24"/>
      <c r="C497" s="24"/>
      <c r="D497" s="24"/>
      <c r="E497" s="24"/>
      <c r="F497" s="24"/>
      <c r="G497" s="65"/>
      <c r="H497" s="24"/>
      <c r="I497" s="66"/>
      <c r="J497" s="66"/>
    </row>
    <row r="498" spans="1:12">
      <c r="A498" s="24"/>
      <c r="B498" s="24"/>
      <c r="C498" s="24"/>
      <c r="D498" s="24"/>
      <c r="E498" s="24"/>
      <c r="F498" s="24"/>
      <c r="G498" s="65"/>
      <c r="H498" s="24"/>
      <c r="I498" s="24"/>
      <c r="J498" s="24"/>
      <c r="K498" s="24"/>
      <c r="L498" s="24"/>
    </row>
    <row r="499" spans="1:12">
      <c r="A499" s="24"/>
      <c r="B499" s="24"/>
      <c r="C499" s="24"/>
      <c r="D499" s="24"/>
      <c r="E499" s="24"/>
      <c r="F499" s="24"/>
      <c r="G499" s="65"/>
      <c r="H499" s="24"/>
      <c r="I499" s="24"/>
      <c r="J499" s="24"/>
      <c r="K499" s="24"/>
      <c r="L499" s="24"/>
    </row>
    <row r="500" spans="1:12">
      <c r="A500" s="24"/>
      <c r="B500" s="65"/>
      <c r="C500" s="24"/>
      <c r="D500" s="24"/>
      <c r="E500" s="24"/>
      <c r="F500" s="24"/>
      <c r="G500" s="24"/>
      <c r="H500" s="24"/>
      <c r="I500" s="24"/>
      <c r="J500" s="24"/>
      <c r="K500" s="24"/>
      <c r="L500" s="24"/>
    </row>
    <row r="501" spans="1:12">
      <c r="A501" s="24"/>
      <c r="B501" s="65"/>
      <c r="C501" s="24"/>
      <c r="D501" s="24"/>
      <c r="E501" s="24"/>
      <c r="F501" s="24"/>
      <c r="G501" s="24"/>
      <c r="H501" s="24"/>
      <c r="I501" s="24"/>
      <c r="J501" s="24"/>
      <c r="K501" s="24"/>
      <c r="L501" s="24"/>
    </row>
    <row r="502" spans="1:12">
      <c r="A502" s="24"/>
      <c r="B502" s="65"/>
      <c r="C502" s="24"/>
      <c r="D502" s="24"/>
      <c r="E502" s="24"/>
      <c r="F502" s="24"/>
      <c r="G502" s="24"/>
      <c r="H502" s="24"/>
      <c r="I502" s="24"/>
      <c r="J502" s="24"/>
      <c r="K502" s="24"/>
      <c r="L502" s="24"/>
    </row>
    <row r="503" spans="1:12">
      <c r="A503" s="24"/>
      <c r="B503" s="65"/>
      <c r="C503" s="24"/>
      <c r="D503" s="24"/>
      <c r="E503" s="24"/>
      <c r="F503" s="24"/>
      <c r="G503" s="24"/>
      <c r="H503" s="24"/>
      <c r="I503" s="24"/>
      <c r="J503" s="24"/>
      <c r="K503" s="24"/>
      <c r="L503" s="24"/>
    </row>
    <row r="504" spans="1:12">
      <c r="A504" s="24"/>
      <c r="B504" s="65"/>
      <c r="C504" s="24"/>
      <c r="D504" s="24"/>
      <c r="E504" s="24"/>
      <c r="F504" s="24"/>
      <c r="G504" s="24"/>
      <c r="H504" s="24"/>
      <c r="I504" s="24"/>
      <c r="J504" s="24"/>
      <c r="K504" s="24"/>
      <c r="L504" s="24"/>
    </row>
    <row r="505" spans="1:12">
      <c r="A505" s="24"/>
      <c r="B505" s="65"/>
      <c r="C505" s="24"/>
      <c r="D505" s="24"/>
      <c r="E505" s="24"/>
      <c r="F505" s="24"/>
      <c r="G505" s="24"/>
      <c r="H505" s="24"/>
      <c r="I505" s="24"/>
      <c r="J505" s="24"/>
      <c r="K505" s="24"/>
      <c r="L505" s="24"/>
    </row>
    <row r="506" spans="1:12">
      <c r="A506" s="24"/>
      <c r="B506" s="65"/>
      <c r="C506" s="24"/>
      <c r="D506" s="24"/>
      <c r="E506" s="24"/>
      <c r="F506" s="24"/>
      <c r="G506" s="24"/>
      <c r="H506" s="24"/>
      <c r="I506" s="24"/>
      <c r="J506" s="24"/>
      <c r="K506" s="24"/>
      <c r="L506" s="24"/>
    </row>
    <row r="507" spans="1:12">
      <c r="A507" s="24"/>
      <c r="B507" s="65"/>
      <c r="C507" s="24"/>
      <c r="D507" s="24"/>
      <c r="E507" s="24"/>
      <c r="F507" s="24"/>
      <c r="G507" s="24"/>
      <c r="H507" s="24"/>
      <c r="I507" s="24"/>
      <c r="J507" s="24"/>
      <c r="K507" s="24"/>
      <c r="L507" s="24"/>
    </row>
    <row r="508" spans="1:12">
      <c r="A508" s="24"/>
      <c r="B508" s="65"/>
      <c r="C508" s="24"/>
      <c r="D508" s="24"/>
      <c r="E508" s="24"/>
      <c r="F508" s="24"/>
      <c r="G508" s="24"/>
      <c r="H508" s="24"/>
      <c r="I508" s="24"/>
      <c r="J508" s="24"/>
      <c r="K508" s="24"/>
      <c r="L508" s="24"/>
    </row>
    <row r="509" spans="1:12">
      <c r="A509" s="24"/>
      <c r="B509" s="65"/>
      <c r="C509" s="24"/>
      <c r="D509" s="24"/>
      <c r="E509" s="24">
        <v>1761.62</v>
      </c>
      <c r="F509" s="24"/>
      <c r="G509" s="24">
        <v>3188.66</v>
      </c>
      <c r="H509" s="24"/>
      <c r="I509" s="24">
        <f>SUM(E509-G509)</f>
        <v>-1427.04</v>
      </c>
      <c r="J509" s="24"/>
      <c r="K509" s="24"/>
      <c r="L509" s="24"/>
    </row>
    <row r="510" spans="1:12">
      <c r="A510" s="24"/>
      <c r="B510" s="65"/>
      <c r="C510" s="24"/>
      <c r="D510" s="24"/>
      <c r="E510" s="24"/>
      <c r="F510" s="24"/>
      <c r="G510" s="24"/>
      <c r="H510" s="24"/>
      <c r="I510" s="24"/>
      <c r="J510" s="24"/>
      <c r="K510" s="24"/>
      <c r="L510" s="24"/>
    </row>
    <row r="511" spans="1:12">
      <c r="A511" s="24"/>
      <c r="B511" s="65"/>
      <c r="C511" s="24"/>
      <c r="D511" s="24"/>
      <c r="E511" s="24"/>
      <c r="F511" s="24"/>
      <c r="G511" s="24">
        <v>100</v>
      </c>
      <c r="H511" s="24"/>
      <c r="I511" s="24" t="s">
        <v>375</v>
      </c>
      <c r="J511" s="24"/>
      <c r="K511" s="24"/>
      <c r="L511" s="24"/>
    </row>
    <row r="512" spans="1:12">
      <c r="A512" s="24"/>
      <c r="B512" s="24"/>
      <c r="C512" s="24"/>
      <c r="D512" s="24"/>
      <c r="E512" s="24"/>
      <c r="F512" s="24"/>
      <c r="G512" s="65"/>
      <c r="H512" s="24"/>
      <c r="I512" s="24"/>
      <c r="J512" s="24"/>
      <c r="K512" s="24"/>
      <c r="L512" s="24"/>
    </row>
    <row r="513" spans="1:12">
      <c r="A513" s="24"/>
      <c r="B513" s="24"/>
      <c r="C513" s="24"/>
      <c r="D513" s="24"/>
      <c r="E513" s="24"/>
      <c r="F513" s="24"/>
      <c r="G513" s="65"/>
      <c r="H513" s="24"/>
      <c r="I513" s="24"/>
      <c r="J513" s="24"/>
      <c r="K513" s="24"/>
      <c r="L513" s="24"/>
    </row>
    <row r="514" spans="1:1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</row>
    <row r="515" spans="1:1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</row>
    <row r="516" spans="1:1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</row>
    <row r="517" spans="1:1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</row>
    <row r="518" spans="1:1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</row>
    <row r="519" spans="1:1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</row>
    <row r="520" spans="1:1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</row>
    <row r="521" spans="1:1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</row>
    <row r="522" spans="1:1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</row>
    <row r="523" spans="1:1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</row>
    <row r="524" spans="1:1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</row>
    <row r="525" spans="1:1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</row>
    <row r="526" spans="1:1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</row>
    <row r="527" spans="1:1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</row>
    <row r="528" spans="1:1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</row>
    <row r="529" spans="1:1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</row>
    <row r="530" spans="1:1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</row>
    <row r="531" spans="1:1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</row>
    <row r="532" spans="1:1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</row>
    <row r="533" spans="1:1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</row>
    <row r="534" spans="1:1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</row>
    <row r="535" spans="1:1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</row>
    <row r="536" spans="1:1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</row>
    <row r="537" spans="1:1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</row>
    <row r="538" spans="1:1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</row>
    <row r="539" spans="1:1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</row>
    <row r="540" spans="1:1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</row>
    <row r="541" spans="1:1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</row>
    <row r="542" spans="1:1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</row>
    <row r="543" spans="1:1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</row>
    <row r="544" spans="1:1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</row>
    <row r="545" spans="1:1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</row>
    <row r="546" spans="1:1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</row>
    <row r="547" spans="1:1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</row>
    <row r="548" spans="1:1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</row>
    <row r="549" spans="1:1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</row>
    <row r="550" spans="1:1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</row>
    <row r="551" spans="1:1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</row>
    <row r="552" spans="1:1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</row>
    <row r="553" spans="1:1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</row>
    <row r="554" spans="1:1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</row>
    <row r="555" spans="1:1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</row>
    <row r="556" spans="1:1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</row>
    <row r="557" spans="1:1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</row>
    <row r="558" spans="1:1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</row>
    <row r="559" spans="1:1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</row>
    <row r="560" spans="1:1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</row>
    <row r="561" spans="1:1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</row>
    <row r="562" spans="1:1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</row>
    <row r="563" spans="1:1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</row>
    <row r="564" spans="1:1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</row>
    <row r="565" spans="1:1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</row>
    <row r="566" spans="1:1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</row>
    <row r="567" spans="1:1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</row>
    <row r="568" spans="1:1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</row>
    <row r="569" spans="1:1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</row>
    <row r="570" spans="1:1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</row>
    <row r="571" spans="1:1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</row>
    <row r="572" spans="1:1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</row>
    <row r="573" spans="1:1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</row>
    <row r="574" spans="1:1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</row>
    <row r="575" spans="1:1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</row>
    <row r="576" spans="1:1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</row>
    <row r="577" spans="1:1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</row>
    <row r="578" spans="1:1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</row>
    <row r="579" spans="1:1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</row>
    <row r="580" spans="1:1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</row>
    <row r="581" spans="1:1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</row>
    <row r="582" spans="1:1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</row>
    <row r="583" spans="1:1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</row>
    <row r="584" spans="1:1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</row>
    <row r="585" spans="1:1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</row>
    <row r="586" spans="1:1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</row>
    <row r="587" spans="1:1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</row>
    <row r="588" spans="1:1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</row>
    <row r="589" spans="1:1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</row>
    <row r="590" spans="1:1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</row>
    <row r="591" spans="1:1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</row>
    <row r="592" spans="1:1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</row>
    <row r="593" spans="1:1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</row>
    <row r="594" spans="1:1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</row>
    <row r="595" spans="1:1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</row>
    <row r="596" spans="1:1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</row>
    <row r="597" spans="1:1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</row>
    <row r="598" spans="1:1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</row>
    <row r="599" spans="1:1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</row>
    <row r="600" spans="1:1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</row>
    <row r="601" spans="1:1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</row>
    <row r="602" spans="1:1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</row>
    <row r="603" spans="1:1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</row>
    <row r="604" spans="1:1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</row>
    <row r="605" spans="1:1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</row>
    <row r="606" spans="1:1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</row>
    <row r="607" spans="1:1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</row>
    <row r="608" spans="1:1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</row>
    <row r="609" spans="1:1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</row>
    <row r="610" spans="1:1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</row>
    <row r="611" spans="1: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</row>
    <row r="612" spans="1:1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</row>
    <row r="613" spans="1:1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</row>
    <row r="614" spans="1:1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</row>
    <row r="615" spans="1:1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</row>
    <row r="616" spans="1:1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</row>
    <row r="617" spans="1:1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</row>
    <row r="618" spans="1:1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</row>
    <row r="619" spans="1:1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</row>
    <row r="620" spans="1:1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</row>
    <row r="621" spans="1:1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</row>
    <row r="622" spans="1:1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</row>
    <row r="623" spans="1:1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</row>
    <row r="624" spans="1:1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</row>
    <row r="625" spans="1:1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</row>
    <row r="626" spans="1:1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</row>
    <row r="627" spans="1:1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</row>
    <row r="628" spans="1:1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</row>
    <row r="629" spans="1:1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</row>
    <row r="630" spans="1:1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</row>
    <row r="631" spans="1:1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</row>
    <row r="632" spans="1:1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</row>
    <row r="633" spans="1:1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</row>
    <row r="634" spans="1:1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</row>
    <row r="635" spans="1:1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</row>
    <row r="636" spans="1:1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</row>
    <row r="637" spans="1:1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</row>
    <row r="638" spans="1:1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</row>
    <row r="639" spans="1:11">
      <c r="B639" s="24"/>
      <c r="C639" s="24"/>
    </row>
  </sheetData>
  <phoneticPr fontId="20" type="noConversion"/>
  <pageMargins left="0.62986111111111109" right="0.3298611111111111" top="0.78749999999999998" bottom="0.5513888888888889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</dc:creator>
  <cp:keywords/>
  <dc:description/>
  <cp:lastModifiedBy>Cavalletti</cp:lastModifiedBy>
  <cp:revision>1</cp:revision>
  <cp:lastPrinted>2009-07-26T19:22:37Z</cp:lastPrinted>
  <dcterms:created xsi:type="dcterms:W3CDTF">2004-02-11T15:56:01Z</dcterms:created>
  <dcterms:modified xsi:type="dcterms:W3CDTF">2009-07-26T19:29:00Z</dcterms:modified>
</cp:coreProperties>
</file>